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Gerencia\Downloads\"/>
    </mc:Choice>
  </mc:AlternateContent>
  <xr:revisionPtr revIDLastSave="0" documentId="13_ncr:1_{F45EE148-42A1-414E-9937-EF4C333E0EDA}" xr6:coauthVersionLast="47" xr6:coauthVersionMax="47" xr10:uidLastSave="{00000000-0000-0000-0000-000000000000}"/>
  <bookViews>
    <workbookView xWindow="-120" yWindow="-120" windowWidth="20730" windowHeight="11160" tabRatio="883" xr2:uid="{00000000-000D-0000-FFFF-FFFF00000000}"/>
  </bookViews>
  <sheets>
    <sheet name="Honorarios Contador Público" sheetId="1" r:id="rId1"/>
    <sheet name="escala area contable-auditoria" sheetId="2" r:id="rId2"/>
    <sheet name="Escala de certif para la UIF" sheetId="3" r:id="rId3"/>
    <sheet name="Honorarios Lic en Economía" sheetId="4" r:id="rId4"/>
  </sheets>
  <definedNames>
    <definedName name="_xlnm.Print_Area" localSheetId="2">'Escala de certif para la UIF'!$A$1:$G$61</definedName>
    <definedName name="_xlnm.Print_Area" localSheetId="0">'Honorarios Contador Público'!$A$111:$J$149</definedName>
    <definedName name="_xlnm.Print_Area" localSheetId="3">'Honorarios Lic en Economía'!$A$27:$L$201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5" i="1" l="1"/>
  <c r="F129" i="1" l="1"/>
  <c r="F130" i="1"/>
  <c r="B199" i="4" l="1"/>
  <c r="B198" i="4"/>
  <c r="F29" i="4"/>
  <c r="B148" i="1"/>
  <c r="B147" i="1"/>
  <c r="F30" i="1"/>
  <c r="F194" i="4" l="1"/>
  <c r="F193" i="4"/>
  <c r="F192" i="4"/>
  <c r="F189" i="4"/>
  <c r="F188" i="4"/>
  <c r="F185" i="4"/>
  <c r="F158" i="4"/>
  <c r="F157" i="4"/>
  <c r="F155" i="4"/>
  <c r="F154" i="4"/>
  <c r="F151" i="4"/>
  <c r="F150" i="4"/>
  <c r="F147" i="4"/>
  <c r="F130" i="4"/>
  <c r="F129" i="4"/>
  <c r="F128" i="4"/>
  <c r="F125" i="4"/>
  <c r="F124" i="4"/>
  <c r="F121" i="4"/>
  <c r="F107" i="4"/>
  <c r="F106" i="4"/>
  <c r="F105" i="4"/>
  <c r="F102" i="4"/>
  <c r="F101" i="4"/>
  <c r="F98" i="4"/>
  <c r="F80" i="4"/>
  <c r="F79" i="4"/>
  <c r="F78" i="4"/>
  <c r="F75" i="4"/>
  <c r="F74" i="4"/>
  <c r="F71" i="4"/>
  <c r="F55" i="4"/>
  <c r="F54" i="4"/>
  <c r="F53" i="4"/>
  <c r="F50" i="4"/>
  <c r="F49" i="4"/>
  <c r="F46" i="4"/>
  <c r="F118" i="1"/>
  <c r="F94" i="1"/>
  <c r="F95" i="1"/>
  <c r="F96" i="1"/>
  <c r="F97" i="1"/>
  <c r="F98" i="1"/>
  <c r="F100" i="1"/>
  <c r="F101" i="1"/>
  <c r="F102" i="1"/>
  <c r="F103" i="1"/>
  <c r="F104" i="1"/>
  <c r="F105" i="1"/>
  <c r="F106" i="1"/>
  <c r="F107" i="1"/>
  <c r="F108" i="1"/>
  <c r="F92" i="1"/>
  <c r="F77" i="1"/>
  <c r="F78" i="1"/>
  <c r="F79" i="1"/>
  <c r="F80" i="1"/>
  <c r="F82" i="1"/>
  <c r="F83" i="1"/>
  <c r="F84" i="1"/>
  <c r="F85" i="1"/>
  <c r="F86" i="1"/>
  <c r="F87" i="1"/>
  <c r="F88" i="1"/>
  <c r="F44" i="1"/>
  <c r="F45" i="1"/>
  <c r="F46" i="1"/>
  <c r="F47" i="1"/>
  <c r="F48" i="1"/>
  <c r="F51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8" i="1"/>
  <c r="F70" i="1"/>
  <c r="F72" i="1"/>
  <c r="F76" i="1"/>
  <c r="E44" i="1"/>
  <c r="E124" i="4" l="1"/>
  <c r="B141" i="1"/>
  <c r="B142" i="1"/>
  <c r="E193" i="4"/>
  <c r="E194" i="4"/>
  <c r="E192" i="4"/>
  <c r="E189" i="4"/>
  <c r="E188" i="4"/>
  <c r="E185" i="4"/>
  <c r="E158" i="4"/>
  <c r="E157" i="4"/>
  <c r="E155" i="4"/>
  <c r="E154" i="4"/>
  <c r="E151" i="4"/>
  <c r="E150" i="4"/>
  <c r="E147" i="4"/>
  <c r="E130" i="4"/>
  <c r="E129" i="4"/>
  <c r="E128" i="4"/>
  <c r="E125" i="4"/>
  <c r="E121" i="4"/>
  <c r="E107" i="4"/>
  <c r="E106" i="4"/>
  <c r="E105" i="4"/>
  <c r="E102" i="4"/>
  <c r="E101" i="4"/>
  <c r="E98" i="4"/>
  <c r="E80" i="4"/>
  <c r="E79" i="4"/>
  <c r="E78" i="4"/>
  <c r="E75" i="4"/>
  <c r="E74" i="4"/>
  <c r="E71" i="4"/>
  <c r="E55" i="4"/>
  <c r="E54" i="4"/>
  <c r="E53" i="4"/>
  <c r="E50" i="4"/>
  <c r="E49" i="4"/>
  <c r="D71" i="4"/>
  <c r="D74" i="4"/>
  <c r="D75" i="4"/>
  <c r="D78" i="4"/>
  <c r="D79" i="4"/>
  <c r="D80" i="4"/>
  <c r="D98" i="4"/>
  <c r="D101" i="4"/>
  <c r="D102" i="4"/>
  <c r="D105" i="4"/>
  <c r="D106" i="4"/>
  <c r="D107" i="4"/>
  <c r="E46" i="4"/>
  <c r="E130" i="1"/>
  <c r="E129" i="1"/>
  <c r="E125" i="1"/>
  <c r="E118" i="1"/>
  <c r="E108" i="1"/>
  <c r="E107" i="1"/>
  <c r="E106" i="1"/>
  <c r="E105" i="1"/>
  <c r="E104" i="1"/>
  <c r="E103" i="1"/>
  <c r="E102" i="1"/>
  <c r="E101" i="1"/>
  <c r="E100" i="1"/>
  <c r="E98" i="1"/>
  <c r="E97" i="1"/>
  <c r="E96" i="1"/>
  <c r="E95" i="1"/>
  <c r="E94" i="1"/>
  <c r="E92" i="1"/>
  <c r="E88" i="1"/>
  <c r="E87" i="1"/>
  <c r="E86" i="1"/>
  <c r="E85" i="1"/>
  <c r="E84" i="1"/>
  <c r="E82" i="1"/>
  <c r="E80" i="1"/>
  <c r="E79" i="1"/>
  <c r="E78" i="1"/>
  <c r="E76" i="1"/>
  <c r="E72" i="1"/>
  <c r="E70" i="1"/>
  <c r="E68" i="1"/>
  <c r="E66" i="1"/>
  <c r="E65" i="1"/>
  <c r="E64" i="1"/>
  <c r="E63" i="1"/>
  <c r="E62" i="1"/>
  <c r="E61" i="1"/>
  <c r="E60" i="1"/>
  <c r="E58" i="1"/>
  <c r="E57" i="1"/>
  <c r="E56" i="1"/>
  <c r="E55" i="1"/>
  <c r="E54" i="1"/>
  <c r="E53" i="1"/>
  <c r="E51" i="1"/>
  <c r="E45" i="1"/>
  <c r="E46" i="1"/>
  <c r="E47" i="1"/>
  <c r="E48" i="1"/>
  <c r="B143" i="1"/>
  <c r="D76" i="1" l="1"/>
  <c r="D44" i="1"/>
  <c r="D45" i="1"/>
  <c r="D46" i="1"/>
  <c r="D47" i="1"/>
  <c r="D48" i="1"/>
  <c r="D51" i="1"/>
  <c r="D53" i="1"/>
  <c r="D54" i="1"/>
  <c r="D55" i="1"/>
  <c r="D56" i="1"/>
  <c r="D57" i="1"/>
  <c r="D58" i="1"/>
  <c r="D60" i="1"/>
  <c r="D61" i="1"/>
  <c r="D62" i="1"/>
  <c r="D63" i="1"/>
  <c r="D64" i="1"/>
  <c r="D65" i="1"/>
  <c r="D66" i="1"/>
  <c r="D68" i="1"/>
  <c r="D70" i="1"/>
  <c r="D72" i="1"/>
  <c r="D78" i="1"/>
  <c r="D79" i="1"/>
  <c r="D80" i="1"/>
  <c r="D82" i="1"/>
  <c r="D84" i="1"/>
  <c r="D85" i="1"/>
  <c r="D86" i="1"/>
  <c r="D87" i="1"/>
  <c r="D88" i="1"/>
  <c r="D92" i="1"/>
  <c r="D94" i="1"/>
  <c r="D95" i="1"/>
  <c r="D96" i="1"/>
  <c r="D97" i="1"/>
  <c r="D98" i="1"/>
  <c r="D100" i="1"/>
  <c r="D101" i="1"/>
  <c r="D102" i="1"/>
  <c r="D103" i="1"/>
  <c r="D104" i="1"/>
  <c r="D105" i="1"/>
  <c r="D106" i="1"/>
  <c r="D107" i="1"/>
  <c r="D108" i="1"/>
  <c r="D118" i="1"/>
  <c r="D125" i="1"/>
  <c r="D129" i="1"/>
  <c r="D130" i="1"/>
  <c r="D46" i="4" l="1"/>
  <c r="D54" i="4"/>
  <c r="D194" i="4" l="1"/>
  <c r="D193" i="4"/>
  <c r="D192" i="4"/>
  <c r="D189" i="4"/>
  <c r="D188" i="4"/>
  <c r="D185" i="4"/>
  <c r="D157" i="4"/>
  <c r="D158" i="4"/>
  <c r="D155" i="4"/>
  <c r="D154" i="4"/>
  <c r="D151" i="4"/>
  <c r="D150" i="4"/>
  <c r="D147" i="4"/>
  <c r="D130" i="4"/>
  <c r="D129" i="4"/>
  <c r="D128" i="4"/>
  <c r="D125" i="4"/>
  <c r="D124" i="4"/>
  <c r="D121" i="4"/>
  <c r="D49" i="4"/>
  <c r="D50" i="4"/>
  <c r="D53" i="4"/>
  <c r="D55" i="4"/>
</calcChain>
</file>

<file path=xl/sharedStrings.xml><?xml version="1.0" encoding="utf-8"?>
<sst xmlns="http://schemas.openxmlformats.org/spreadsheetml/2006/main" count="537" uniqueCount="231">
  <si>
    <t>HONORARIOS S/RESOLUCION del C.P.C.E de Mza</t>
  </si>
  <si>
    <t>CRITERIOS DE VALORIZACION DE LAS TAREAS</t>
  </si>
  <si>
    <t>Al momento de la determinación de honorarios profesionales en los distintos ámbitos de actuación profesional debemos tener en cuenta entre otros:</t>
  </si>
  <si>
    <t>2.      Cantidad de sucursales/ Áreas geográficas de actuación de la firma (Local, nacional, internacional)</t>
  </si>
  <si>
    <t>De la configuración de estos elementos participan, entre otras situaciones, las características propias del cliente, la complejidad ínsita en la labor y la  proveniente de las condiciones particulares del trabajo ( por ejemplo, la urgencia para su terminación) y la importancia de los intereses en juego.</t>
  </si>
  <si>
    <t>PAUTAS A CONSIDERAR AL VALORIZAR LAS TAREAS</t>
  </si>
  <si>
    <t xml:space="preserve">Los honorarios mínimos, que surgen de la presente se entienden como mínimos y por cada tarea realizada, considerándola en forma independiente, pueden ser aumentados o disminuidos  de acuerdo a la naturaleza e importancia de la tarea profesional o calcular un honorario diferencial en razón de la cantidad de tareas pactadas. </t>
  </si>
  <si>
    <t>Los honorarios mínimos  corresponden a la labor exclusiva del profesional en Ciencias Económicas, independientemente de la actuación de otros profesionales intervinientes (abogados, escribanos, etc) y de los gastos que originen los mismos en concepto de pago de tasas, certificaciones, gastos de traslado, etc.</t>
  </si>
  <si>
    <t>VALOR HORA-ESTUDIO PROFESIONAL</t>
  </si>
  <si>
    <t>ÁMBITOS DE ACTUACIÓN DE LOS PROFESIONALES EN  CIENCIAS  ECONÓMICAS:</t>
  </si>
  <si>
    <t>1. AREA IMPOSITIVA</t>
  </si>
  <si>
    <t>2. AREA SOCIETARIA, ASOCIACIONES CIVILES Y FUNDACIONES</t>
  </si>
  <si>
    <t>3. AREA LABORAL/PREVISIONAL</t>
  </si>
  <si>
    <t>4. AREA CONTABLE/AUDITORIA</t>
  </si>
  <si>
    <t>5. AREA MEDIACIÓN Y RESOLUCIÓN DE CONFLICTOS</t>
  </si>
  <si>
    <t>6. OTROS TRABAJOS</t>
  </si>
  <si>
    <t>1- AREA IMPOSITIVA</t>
  </si>
  <si>
    <t xml:space="preserve">Asesoramiento técnico respecto de distintos temas impositivos: </t>
  </si>
  <si>
    <t xml:space="preserve">                            - Verbal  </t>
  </si>
  <si>
    <t xml:space="preserve">                            - Escrito    </t>
  </si>
  <si>
    <t>Inscripción/modificación/bajas en AFIP-DGI/DGR - C/TRAMITE</t>
  </si>
  <si>
    <t>Solicitud de exenciones de Asociaciones Civiles y Fundaciones</t>
  </si>
  <si>
    <t>Habilitación municipal</t>
  </si>
  <si>
    <t>Confección de la DDJJ del IVA</t>
  </si>
  <si>
    <t xml:space="preserve">Confección de la Liquidación en el Impuesto a los Ingresos Brutos/Control de Retenc. y percepciones, por cada uno: </t>
  </si>
  <si>
    <t xml:space="preserve">                    - Contribuyente local </t>
  </si>
  <si>
    <t xml:space="preserve">                    - Convenio multilateral (hasta 3 jurisdicciones)</t>
  </si>
  <si>
    <t xml:space="preserve">                    - adicional por jurisdicción</t>
  </si>
  <si>
    <t>Registración en los libros IVA compras/ventas</t>
  </si>
  <si>
    <t>Confección de régimen de información mensual</t>
  </si>
  <si>
    <t>Control de monotributo</t>
  </si>
  <si>
    <t>Anual/Otros</t>
  </si>
  <si>
    <t>Confección de Declaración Jurada Ganancias Personas Físicas</t>
  </si>
  <si>
    <t xml:space="preserve">Confección de Declaración Jurada Ganancias Personas Jurídicas. </t>
  </si>
  <si>
    <t>Confección de Declaración Jurada Ganancia Mínima Presunta.</t>
  </si>
  <si>
    <t>Confección de Declaración Jurada Bienes Personales. Partic Accionaria</t>
  </si>
  <si>
    <t>Confección del régimen de información anual.</t>
  </si>
  <si>
    <t>Asesoramiento, preparación, certificación y tramitacion de Devoluciones de Impuestos</t>
  </si>
  <si>
    <t>Atención de inspecciones AFIP, DGR, CONVENIO MULTILATERAL, ETC.</t>
  </si>
  <si>
    <t>Sujeto a las horas de dedicación y labor realizada, con un mínimo de:</t>
  </si>
  <si>
    <t>Fiscalización Electrónica -  AFIP</t>
  </si>
  <si>
    <t>Planes de pago y moratorias</t>
  </si>
  <si>
    <t xml:space="preserve">                    -Planes de pago AFIP-DGI / OTROS FISCOS</t>
  </si>
  <si>
    <t xml:space="preserve">                    </t>
  </si>
  <si>
    <t>2- AREA SOCIETARIA, ASOCIACIONES Y FUNDACIONES</t>
  </si>
  <si>
    <t>Constitución de sociedades comerciales, cooperativas, mutuales o entidades civiles de cualquier naturaleza con capital mínimo hasta  $ 100.000.-</t>
  </si>
  <si>
    <t xml:space="preserve">Trámite de reforma del estatuto o contrato social </t>
  </si>
  <si>
    <t xml:space="preserve">   - Mínimo</t>
  </si>
  <si>
    <t>Trámites de rubricación de libros de comercio</t>
  </si>
  <si>
    <t>Autorización para llevar la contabilidad por medios computadorizados</t>
  </si>
  <si>
    <t xml:space="preserve">Otras  trámites en DPJ como: </t>
  </si>
  <si>
    <t xml:space="preserve">           *Inscripción, designación, renuncia de autoridades, etc. </t>
  </si>
  <si>
    <t xml:space="preserve">           *Desarchivo y similares</t>
  </si>
  <si>
    <t xml:space="preserve">           *Reconstrucción de expediente.</t>
  </si>
  <si>
    <t xml:space="preserve">           *Certificado de vigencia</t>
  </si>
  <si>
    <t xml:space="preserve">           *Documentación Asambleas sin inscripción de autoridades</t>
  </si>
  <si>
    <t>3- AREA LABORAL Y PREVISIONAL</t>
  </si>
  <si>
    <t xml:space="preserve">Inscripción conjunta de la empresa en Subsecretaría de Trabajo/Sindicatos/ ART y Seguros Laborales/ AFIP/Varios Seguridad Social </t>
  </si>
  <si>
    <t>Liquidación de sueldo con confección de recibos/libro/planillas y DJ seguridad social,   con apertura cuenta sueldo</t>
  </si>
  <si>
    <t xml:space="preserve">            -Por un empleado</t>
  </si>
  <si>
    <t xml:space="preserve">            -Por dos empleados</t>
  </si>
  <si>
    <t xml:space="preserve">            -Por tres empleados</t>
  </si>
  <si>
    <t xml:space="preserve">          -Adicional por empleado </t>
  </si>
  <si>
    <t xml:space="preserve">          -Adicional por liquidación final o indemnizatoria por empleado </t>
  </si>
  <si>
    <t>Adicional por liquidación quincenal - 70% de lo pactado por liq. mensual</t>
  </si>
  <si>
    <t>Liquidacion de contratista de viñas y frutales.</t>
  </si>
  <si>
    <t xml:space="preserve">Confección de planes de pagos de aportes y contribuciones al régimen de la seguridad social </t>
  </si>
  <si>
    <t>Confección de planes de pago a la obra social</t>
  </si>
  <si>
    <t>Confección de certificaciones de servicios de empleados (por empleado y hasta tres años de servicio).</t>
  </si>
  <si>
    <t xml:space="preserve"> -Por año adicional a los tres años</t>
  </si>
  <si>
    <t>Régimen informativo a AFIP por alta y baja de empleados (clave alta temprana) (por empleado)</t>
  </si>
  <si>
    <t>Trámites de Reintegros</t>
  </si>
  <si>
    <t>Asesoramiento y preparación de documentación contable y legal para planteo de un procedimiento de crisis de empresas.</t>
  </si>
  <si>
    <t>Atención de inspecciones de organismo de control (Ministerio de Trabajo, Subsecretaría de Trabajo, Obras Sociales, Sindicatos).</t>
  </si>
  <si>
    <t>Elaboración de Plan de Regularización de Deuda Autónomos y Monotributistas para fines Previsionales (SICAM): el equivalente a un haber previsional del destinatario</t>
  </si>
  <si>
    <t>Asesoramiento profesional para la obtención de beneficios previsionales (no comprende la representación del beneficiario): el equivalente a dos haberes previsionales del beneficiario.</t>
  </si>
  <si>
    <t>Auditoría para informes sobre Estados Contables</t>
  </si>
  <si>
    <t xml:space="preserve">   -Ver Escala área contable/auditoría - Base para escala: Activo más pasivo y/o monto de las transacciones el que sea mayor</t>
  </si>
  <si>
    <t>Certificación de Manifestación de bienes,  estados patrimoniales, ventas, certificaciones contables parciales, de origen de fondos y otras tareas asimilables: se aplicará la escala del área contable/auditoría reducida en hasta un 70%</t>
  </si>
  <si>
    <t>Certificación de ingresos :</t>
  </si>
  <si>
    <t>A criterio del profesional:</t>
  </si>
  <si>
    <t xml:space="preserve"> -Si se puede estimar la cuantia del asunto </t>
  </si>
  <si>
    <t xml:space="preserve"> -Por hora de trabajo (por cada mediador)</t>
  </si>
  <si>
    <t>Confección de informes y armado de carpetas para Bancos (no incluye flujo de fondos)</t>
  </si>
  <si>
    <t>Confección y armado de carpetas para otras instituciones (incluye proyectos y flujos de fondos)</t>
  </si>
  <si>
    <t xml:space="preserve">     -Adicionar 5% sobre el monto del proyecto.</t>
  </si>
  <si>
    <t>Certificación Origen de los Fondos -UIF- Ver escala respectiva</t>
  </si>
  <si>
    <t>Monto de Activo + Pasivo o de</t>
  </si>
  <si>
    <t>Escala de Honorarios en $</t>
  </si>
  <si>
    <t>Ingresos (el mayor)</t>
  </si>
  <si>
    <t>DESDE</t>
  </si>
  <si>
    <t>HASTA</t>
  </si>
  <si>
    <t>MONTO</t>
  </si>
  <si>
    <t>MAS</t>
  </si>
  <si>
    <t>S/EXCEDENTE</t>
  </si>
  <si>
    <t>FIJO</t>
  </si>
  <si>
    <t xml:space="preserve">PORCENTAJE </t>
  </si>
  <si>
    <t>DE</t>
  </si>
  <si>
    <t>En adelante</t>
  </si>
  <si>
    <t>Capital objeto de la certificacion</t>
  </si>
  <si>
    <t>en adelante</t>
  </si>
  <si>
    <t>HONORARIOS MÍNIMOS PARA CONTADORES PÚBLICOS DE LA PROVINCIA DE MENDOZA</t>
  </si>
  <si>
    <t>MODULO</t>
  </si>
  <si>
    <t xml:space="preserve">Es la unidad de medida en la que se expresan los honorarios para facilitr la actualización permanente de los valores para cada tarea profesional </t>
  </si>
  <si>
    <t>MODULOS</t>
  </si>
  <si>
    <t xml:space="preserve">                    -Hasta $ 8.500.- de ingresos mensuales</t>
  </si>
  <si>
    <t xml:space="preserve">                    -Desde $ 8.501.- de ingresos en adelante adicionar 2% sobre ingresos que excedan los $  8.500.-</t>
  </si>
  <si>
    <t xml:space="preserve">Es la unidad de medida en la que se expresan los honorarios para facilitar la actualización permanente de los valores para cada tarea profesional </t>
  </si>
  <si>
    <t>VALOR 1 MODULO</t>
  </si>
  <si>
    <t>HONORARIOS MÍNIMOS PARA LICENCIADOS EN ECONOMIA DE LA PROVINCIA DE MENDOZA</t>
  </si>
  <si>
    <t>1.      Naturaleza y complejidad de los trabajos a realizar</t>
  </si>
  <si>
    <t>2.      El tiempo a invertir para su realizacion</t>
  </si>
  <si>
    <t>6, La habtualidad en la realización de la tarea solicitada</t>
  </si>
  <si>
    <t>ÁMBITOS DE ACTUACIÓN  PROFESIONAL</t>
  </si>
  <si>
    <t>En particular se discierne las tareas recurrentes de aquellas no recurrentes</t>
  </si>
  <si>
    <t>5.1 ANÁLISIS MACROECONÓMICO</t>
  </si>
  <si>
    <t>5.1.1. Elaboración de Informe de coyuntura económica.</t>
  </si>
  <si>
    <t>5.1.2.Estimación de indicadores de actividad: PBI, inversión, consumo, confianza de consumidores, oferta agregada, demanda agregada.</t>
  </si>
  <si>
    <t>5.1.3. Cálculo de nivel de precios e índices de precios: comodities, IPC, IPMNG, IPIM, tipo de cambio, tarifas de servicios públicos, etc.</t>
  </si>
  <si>
    <t>5.1.4.Confección de Informe monetario: riesgo país, liquidez, reservas internacionales. depósitos, créditos, tasas de interés.</t>
  </si>
  <si>
    <t>5.1.5. Preparación de Informe sobre finanzas públicas:estructura tributaria, presupuesto, recaudación, gasto público, deuda pública, etc.</t>
  </si>
  <si>
    <t>5.1.6. Realización de Informe sobre sector externo:evolución del comercio exterior, aranceles, cuotas, barreras,balanza comercial, balance de pagos, etc</t>
  </si>
  <si>
    <t>5.1.7.Elaboración de Informe sobre economía internacional: movilidad de capitales, regímenes cambiarios, integraciones económicas, organismos multilaterales, etc</t>
  </si>
  <si>
    <t>5.1.8.Análisis de expectativas económicas regionales.</t>
  </si>
  <si>
    <t>Análisis, estimaciones, evaluaciones o estudios no recurrentes y sus consiguientes informes</t>
  </si>
  <si>
    <t>Referidos a cualesquiera de los temas indicados precedentemente,como así también todo lo referido a cuestiones concomitantes a estos temas.</t>
  </si>
  <si>
    <t>Consultas no recurrentes</t>
  </si>
  <si>
    <t>Referidos a cualesquiera de los temas indicados precedentemente,como así también todo lo referido a cuestiones concomitantes a estos temas</t>
  </si>
  <si>
    <t>Verbales.</t>
  </si>
  <si>
    <t>Escritas.</t>
  </si>
  <si>
    <t>Asesoramiento externo permanente</t>
  </si>
  <si>
    <t>Por tareas recurrentes de asesoramiento.</t>
  </si>
  <si>
    <t>Por tareas no recurrentes derivadas del asesoramiento externo. Módulos según valor hora profesional que involucren los requerimientos de análisis, estimaciones evaluaciones o estudios no recurrentes y sus consiguientes informes.</t>
  </si>
  <si>
    <t>Emisión de dictamen como profesional independiente</t>
  </si>
  <si>
    <t>5.2. ANÁLISIS SECTORIAL</t>
  </si>
  <si>
    <t>5.2.1.Análisis, evaluación y proyección del escenario del sector a nivel local e internacional.</t>
  </si>
  <si>
    <t>5.2.2.Elaboración de Informe sectorial: características, procesos productivos, ubicación, proyecciones, expectativas, etc.</t>
  </si>
  <si>
    <t>5.2.3.Realización de Informe sobre la estructura de la oferta: producción, tecnologías, capacidades instaladas, principales oferentes, etc.</t>
  </si>
  <si>
    <t>5.2.4.Realización de Informe sobre la estructura de la demanda: mercado interno, elasticidades, estructuras de mercado, importaciones, exportaciones, competitividad nacional e internacional, etc.</t>
  </si>
  <si>
    <t>5.2.5.Estudio y análisis de los factores productivos requeridos:precios, disponibilidad, evolución, etc.</t>
  </si>
  <si>
    <t>5.2.6.Cálculo de la estructura de costos: insumos, bienes intermedios, bienes finales, tendencias, etc. Productividad y competitividad.</t>
  </si>
  <si>
    <t>5.2.7.Elaboración de Informe de rentabilidad: evolución de precios, costos, cantidades, perspectivas, etc.</t>
  </si>
  <si>
    <t>5.2.8.Preparación de proyecciones de mercado: principales tendencias de consumo, ciclos de vida del producto, determinantes macroeconómicos de la demanda, etc.</t>
  </si>
  <si>
    <t>5.3. ANÁLISIS ECONÓMICO Y FINANCIERO</t>
  </si>
  <si>
    <t>5.3.1.Elaboración de Informe sobre el sistema financiero local e internacional.</t>
  </si>
  <si>
    <t>5.3.2.Análisis de la estructura de capital, adquisiciones, venta, etc.</t>
  </si>
  <si>
    <t>5.3.3. Informe sobre valuación de empresas.</t>
  </si>
  <si>
    <t>5.3.4.Estudio de reestructuración de pasivos financieros y comerciales.</t>
  </si>
  <si>
    <t>5.3.5.Realización de Informe sobre la factibilidad de alianzas y asociaciones estratégicas.</t>
  </si>
  <si>
    <t>5.3.6.Análisis de la estructura de financiamiento.</t>
  </si>
  <si>
    <t>5.3.7.Preparación de Informe sobre conversión de deuda pública y privada.</t>
  </si>
  <si>
    <t>5.3.8.Evaluación de condiciones financieras de contratos y planes de inversión.</t>
  </si>
  <si>
    <t>5.4. MERCADO DE CAPITALES</t>
  </si>
  <si>
    <t>5.4.1. Análisis de cartera de inversión.</t>
  </si>
  <si>
    <t>5.4.2. Análisis de política financiera para las decisiones de inversión</t>
  </si>
  <si>
    <t>5.4.3. Evaluación de la performance de portafolios.</t>
  </si>
  <si>
    <t>5.4.4. Estudio de indicadores macroeconómicos determinantes</t>
  </si>
  <si>
    <t>5.4.5. Informe sobre la evolución de títulos públicos.</t>
  </si>
  <si>
    <t>5.4.6. Elaboración de Informe sobre el proceso de planeamiento financiero para la selección de cartera y armado del portafolio óptimo.</t>
  </si>
  <si>
    <t>5.5. PROYECTOS DE INVERSIÓN</t>
  </si>
  <si>
    <t>5.5.1.Estudio y análisis de oferta, demanda y estructura de mercado.</t>
  </si>
  <si>
    <t>5.5.2.Estudio de tecnologías, localización, abastecimiento de insumos nacionales e importados, externalidades, etc.</t>
  </si>
  <si>
    <t>5.5.3.Análisis de riesgo.</t>
  </si>
  <si>
    <t>5.5.4.Análisis de sensibilidad.</t>
  </si>
  <si>
    <t>5.5.5.Opciones de financiamiento.</t>
  </si>
  <si>
    <t>5.5.6.Evaluación económica y financiera del proyecto.</t>
  </si>
  <si>
    <t>5.5.7. Ingresos y egresos. Flujo de fondos. Cálculo del VAN, TIR, TIRM y WACC.</t>
  </si>
  <si>
    <t>5.5.8.Elaboración de Informe sobre flujo de fondos proyectado (Res. CD Nº87/2008).</t>
  </si>
  <si>
    <t>Referidos a lossupuestosy premisas consideradas para la elaboración del flujo de fondos proyectados y/o los proyectos de inversión.</t>
  </si>
  <si>
    <t>Referidos a cualesquiera ot ro tema de los ident if icados en el marco del art ículo11 de la Ley 20.488</t>
  </si>
  <si>
    <t>Sin perjuicio de lo señalado en el cuadro precedente, para</t>
  </si>
  <si>
    <t>la determinación de los honorarios sobre los estudios de</t>
  </si>
  <si>
    <t>preinversión, es de uso común la utilización de distintos porcentajes</t>
  </si>
  <si>
    <t>aplicados sobre los costos totales de la inversión.A</t>
  </si>
  <si>
    <t>tales efectos, se sugieren los siguientes:</t>
  </si>
  <si>
    <t>PORCENTAJE</t>
  </si>
  <si>
    <t>TAREAS</t>
  </si>
  <si>
    <t>MINIMO</t>
  </si>
  <si>
    <t>MAXIMO</t>
  </si>
  <si>
    <t xml:space="preserve">Estudios de oportunidad/nivel perf il
</t>
  </si>
  <si>
    <t xml:space="preserve">
Estudios de pre viabilidad/nivel pre fact ibilidad
</t>
  </si>
  <si>
    <t xml:space="preserve">Estudios de viabilidad/nivel factibilidad
</t>
  </si>
  <si>
    <t xml:space="preserve">     Industrias pequeñas y medianas</t>
  </si>
  <si>
    <t xml:space="preserve">     Industrias grandes</t>
  </si>
  <si>
    <t>5.6. OTRAS CUESTIONES</t>
  </si>
  <si>
    <t>En el presente acápite, se incluyen todas aquellas cuestiones</t>
  </si>
  <si>
    <t>relacionadas con la economía y las finanzas que se</t>
  </si>
  <si>
    <t>corresponden con las funciones que le son propias al Licenciado</t>
  </si>
  <si>
    <t>en Economía, de acuerdo con el artículo 11 de la Ley</t>
  </si>
  <si>
    <t>Nº 20.488</t>
  </si>
  <si>
    <t xml:space="preserve">VALOR EN PESOS </t>
  </si>
  <si>
    <t>VALOR ACTUALIZADO</t>
  </si>
  <si>
    <t xml:space="preserve">COEFICIENTE ACTUALIZACION </t>
  </si>
  <si>
    <t>VALOR 2018</t>
  </si>
  <si>
    <t xml:space="preserve">COEFICIENTE DE ACTUALIZACION </t>
  </si>
  <si>
    <t xml:space="preserve">      -ORAL</t>
  </si>
  <si>
    <t xml:space="preserve">      -ESCRITA</t>
  </si>
  <si>
    <t>7. CONSULTA</t>
  </si>
  <si>
    <t>CERTIFICACION PARA PRESENTAR ANTE LA UIF 2020</t>
  </si>
  <si>
    <t>ESCALA AREA CONTABLE / AUDITORIA 2020</t>
  </si>
  <si>
    <t>5.     Los  costos de infraestructura y los propios de la tarea a ejecutar</t>
  </si>
  <si>
    <t>3.      Las características propias del cliente y la importancia de los intereses en juego</t>
  </si>
  <si>
    <t>4.     El nivel de especializacion que requiere el tema a tratar y la responsabilidad a asumir//Grado de experiencia personal</t>
  </si>
  <si>
    <t>1.      Cliente habitual/ Tiempo dedicado a la tarea/ Si cuenta con apoyo administrativo de la empresa</t>
  </si>
  <si>
    <t>3.      Patrimonio e Ingresos del ente asesorado/ Organización interna de la empresa</t>
  </si>
  <si>
    <t>4.      Responsabilidad del profesional en la tarea (civil, penal, etc.) / Uso de la firma.</t>
  </si>
  <si>
    <t>5.      Temática general o si se  requiere un estudio específico de la materia. /  Otros a criterio del profesional.</t>
  </si>
  <si>
    <t>VALOR 2021</t>
  </si>
  <si>
    <t>CERTIFICACION PARA PRESENTAR ANTE LA UIF 2021</t>
  </si>
  <si>
    <t>ESCALA AREA CONTABLE / AUDITORIA 2021</t>
  </si>
  <si>
    <t>7. CENSO ECONOMICO</t>
  </si>
  <si>
    <t>Complejidad baja</t>
  </si>
  <si>
    <t>Complejidad media</t>
  </si>
  <si>
    <t>Complejidad alta</t>
  </si>
  <si>
    <t>8. CONSULTA</t>
  </si>
  <si>
    <t xml:space="preserve">VALOR   </t>
  </si>
  <si>
    <t xml:space="preserve">VALOR </t>
  </si>
  <si>
    <t>VALOR 2022</t>
  </si>
  <si>
    <t xml:space="preserve">VALOR ACTUALIZADO </t>
  </si>
  <si>
    <t>ESCALA AREA CONTABLE / AUDITORIA 2022</t>
  </si>
  <si>
    <t>CERTIFICACION PARA PRESENTAR ANTE LA UIF 2022</t>
  </si>
  <si>
    <t>El valor de la hora de estudio profesional que el matriculado cobra al clliente es una cuestión amplia y eminentemente subjetiva, no obstante ello, la utilización conjunta de Valor Hora Profesional y el Honorario de Consulta (apartados 8 a- y b-) , facilitará al profesional la determinación del monto  del honorario en el caso particular, por ello como pauta de aplicación general se ha establecido en:</t>
  </si>
  <si>
    <t>Recategorización semestral del monotributo</t>
  </si>
  <si>
    <t xml:space="preserve">Transferencia de fondos de comercio (sobre flujo neto):  </t>
  </si>
  <si>
    <t>Mendoza Activa:</t>
  </si>
  <si>
    <t>Recuperos de IVA: $10.000 al inicar el trámite y 5% del monto recuperado.</t>
  </si>
  <si>
    <t>Mendoza Emprende semilla: 4% sobre el préstamo otorgado</t>
  </si>
  <si>
    <t>Corresponde el 10% sobre el monto del reintegro, ya sea del 40% o 55% según corresponda</t>
  </si>
  <si>
    <t xml:space="preserve">CODIGO DE OFERTA DE TRANSFERENCIA DE INMUEBLES (COTI): 3% sobre el valor.  </t>
  </si>
  <si>
    <t>Mensual</t>
  </si>
  <si>
    <t xml:space="preserve">   -1,5% del monto de la transferencia con un mínimo 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</si>
</sst>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-* #,##0.00\ _€_-;\-* #,##0.00\ _€_-;_-* \-??\ _€_-;_-@_-"/>
    <numFmt numFmtId="167" formatCode="&quot;$ &quot;#,##0.00"/>
    <numFmt numFmtId="168" formatCode="mm/yy"/>
    <numFmt numFmtId="169" formatCode="[$$-2C0A]\ #,##0.00"/>
    <numFmt numFmtId="170" formatCode="&quot;$&quot;\ #,##0.00"/>
    <numFmt numFmtId="171" formatCode="0.0"/>
    <numFmt numFmtId="172" formatCode="_-[$$-2C0A]\ * #,##0.00_-;\-[$$-2C0A]\ * #,##0.00_-;_-[$$-2C0A]\ * &quot;-&quot;??_-;_-@_-"/>
    <numFmt numFmtId="173" formatCode="_-[$$-2C0A]\ * #,##0_-;\-[$$-2C0A]\ * #,##0_-;_-[$$-2C0A]\ * &quot;-&quot;??_-;_-@_-"/>
    <numFmt numFmtId="174" formatCode="_ &quot;$&quot;\ * #,##0_ ;_ &quot;$&quot;\ * \-#,##0_ ;_ &quot;$&quot;\ * &quot;-&quot;??_ ;_ @_ "/>
  </numFmts>
  <fonts count="13" x14ac:knownFonts="1">
    <font>
      <sz val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166" fontId="4" fillId="0" borderId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Alignment="1">
      <alignment horizontal="right" vertical="top"/>
    </xf>
    <xf numFmtId="0" fontId="2" fillId="0" borderId="0" xfId="0" applyFont="1"/>
    <xf numFmtId="0" fontId="0" fillId="0" borderId="0" xfId="0" applyAlignment="1"/>
    <xf numFmtId="2" fontId="0" fillId="0" borderId="0" xfId="0" applyNumberFormat="1"/>
    <xf numFmtId="4" fontId="0" fillId="0" borderId="0" xfId="0" applyNumberFormat="1"/>
    <xf numFmtId="0" fontId="0" fillId="0" borderId="0" xfId="0" applyBorder="1" applyAlignment="1"/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172" fontId="0" fillId="0" borderId="0" xfId="0" applyNumberFormat="1"/>
    <xf numFmtId="0" fontId="5" fillId="0" borderId="0" xfId="0" applyFont="1" applyFill="1" applyAlignment="1">
      <alignment horizontal="left" indent="2"/>
    </xf>
    <xf numFmtId="0" fontId="5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5" fillId="0" borderId="0" xfId="0" applyFont="1" applyAlignment="1">
      <alignment horizontal="left" wrapText="1" indent="2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2"/>
    </xf>
    <xf numFmtId="0" fontId="5" fillId="0" borderId="0" xfId="0" applyFont="1" applyFill="1" applyBorder="1" applyAlignment="1">
      <alignment horizontal="left" wrapText="1" indent="2"/>
    </xf>
    <xf numFmtId="0" fontId="7" fillId="0" borderId="0" xfId="0" applyFont="1" applyAlignment="1">
      <alignment horizontal="left" wrapText="1" indent="2"/>
    </xf>
    <xf numFmtId="0" fontId="7" fillId="0" borderId="0" xfId="0" applyFont="1" applyAlignment="1">
      <alignment horizontal="left" indent="2"/>
    </xf>
    <xf numFmtId="0" fontId="7" fillId="0" borderId="0" xfId="0" applyFont="1" applyBorder="1" applyAlignment="1">
      <alignment horizontal="left" wrapText="1" indent="2"/>
    </xf>
    <xf numFmtId="1" fontId="5" fillId="0" borderId="0" xfId="0" applyNumberFormat="1" applyFont="1" applyBorder="1" applyAlignment="1">
      <alignment horizontal="left" wrapText="1" indent="2"/>
    </xf>
    <xf numFmtId="0" fontId="5" fillId="0" borderId="0" xfId="0" applyFont="1" applyAlignment="1">
      <alignment horizontal="left" vertical="top" indent="2"/>
    </xf>
    <xf numFmtId="10" fontId="7" fillId="0" borderId="0" xfId="0" applyNumberFormat="1" applyFont="1" applyAlignment="1">
      <alignment horizontal="left" indent="2"/>
    </xf>
    <xf numFmtId="0" fontId="5" fillId="0" borderId="0" xfId="0" applyFont="1" applyAlignment="1">
      <alignment horizontal="left" vertical="center" indent="2"/>
    </xf>
    <xf numFmtId="0" fontId="8" fillId="0" borderId="0" xfId="0" applyFont="1" applyAlignment="1">
      <alignment horizontal="left" wrapText="1" indent="2"/>
    </xf>
    <xf numFmtId="164" fontId="8" fillId="0" borderId="0" xfId="0" applyNumberFormat="1" applyFont="1" applyAlignment="1">
      <alignment horizontal="left" indent="2"/>
    </xf>
    <xf numFmtId="9" fontId="7" fillId="0" borderId="0" xfId="3" applyFont="1" applyAlignment="1">
      <alignment horizontal="left" indent="2"/>
    </xf>
    <xf numFmtId="172" fontId="7" fillId="0" borderId="0" xfId="0" applyNumberFormat="1" applyFont="1" applyAlignment="1">
      <alignment horizontal="left" indent="2"/>
    </xf>
    <xf numFmtId="0" fontId="5" fillId="0" borderId="0" xfId="0" applyFont="1" applyBorder="1" applyAlignment="1">
      <alignment horizontal="left" vertical="top" indent="2"/>
    </xf>
    <xf numFmtId="0" fontId="7" fillId="0" borderId="0" xfId="0" applyFont="1" applyBorder="1" applyAlignment="1">
      <alignment horizontal="left" indent="2"/>
    </xf>
    <xf numFmtId="0" fontId="5" fillId="0" borderId="19" xfId="0" applyFont="1" applyBorder="1" applyAlignment="1">
      <alignment horizontal="left" wrapText="1" indent="2"/>
    </xf>
    <xf numFmtId="2" fontId="5" fillId="0" borderId="19" xfId="0" applyNumberFormat="1" applyFont="1" applyBorder="1" applyAlignment="1">
      <alignment horizontal="left" indent="2"/>
    </xf>
    <xf numFmtId="165" fontId="7" fillId="0" borderId="0" xfId="2" applyFont="1" applyAlignment="1">
      <alignment horizontal="left" indent="2"/>
    </xf>
    <xf numFmtId="0" fontId="7" fillId="0" borderId="20" xfId="0" applyFont="1" applyBorder="1" applyAlignment="1">
      <alignment horizontal="left" wrapText="1" indent="2"/>
    </xf>
    <xf numFmtId="1" fontId="5" fillId="0" borderId="20" xfId="0" applyNumberFormat="1" applyFont="1" applyBorder="1" applyAlignment="1">
      <alignment horizontal="left" indent="2"/>
    </xf>
    <xf numFmtId="174" fontId="7" fillId="0" borderId="0" xfId="2" applyNumberFormat="1" applyFont="1" applyAlignment="1">
      <alignment horizontal="left" indent="2"/>
    </xf>
    <xf numFmtId="173" fontId="7" fillId="0" borderId="0" xfId="0" applyNumberFormat="1" applyFont="1" applyAlignment="1">
      <alignment horizontal="left" indent="2"/>
    </xf>
    <xf numFmtId="0" fontId="5" fillId="0" borderId="20" xfId="0" applyFont="1" applyBorder="1" applyAlignment="1">
      <alignment horizontal="left" wrapText="1" indent="2"/>
    </xf>
    <xf numFmtId="0" fontId="7" fillId="0" borderId="20" xfId="0" applyFont="1" applyBorder="1" applyAlignment="1">
      <alignment horizontal="left" indent="2"/>
    </xf>
    <xf numFmtId="0" fontId="5" fillId="0" borderId="20" xfId="0" applyFont="1" applyBorder="1" applyAlignment="1">
      <alignment horizontal="left" indent="2"/>
    </xf>
    <xf numFmtId="0" fontId="7" fillId="0" borderId="21" xfId="0" applyFont="1" applyBorder="1" applyAlignment="1">
      <alignment horizontal="left" indent="2"/>
    </xf>
    <xf numFmtId="1" fontId="5" fillId="0" borderId="21" xfId="0" applyNumberFormat="1" applyFont="1" applyBorder="1" applyAlignment="1">
      <alignment horizontal="left" indent="2"/>
    </xf>
    <xf numFmtId="2" fontId="5" fillId="0" borderId="0" xfId="0" applyNumberFormat="1" applyFont="1" applyAlignment="1">
      <alignment horizontal="left" indent="2"/>
    </xf>
    <xf numFmtId="0" fontId="7" fillId="0" borderId="22" xfId="0" applyFont="1" applyBorder="1" applyAlignment="1">
      <alignment horizontal="left" indent="2"/>
    </xf>
    <xf numFmtId="0" fontId="7" fillId="0" borderId="23" xfId="0" applyFont="1" applyBorder="1" applyAlignment="1">
      <alignment horizontal="left" indent="2"/>
    </xf>
    <xf numFmtId="0" fontId="7" fillId="0" borderId="26" xfId="0" applyFont="1" applyBorder="1" applyAlignment="1">
      <alignment horizontal="left" indent="2"/>
    </xf>
    <xf numFmtId="0" fontId="7" fillId="0" borderId="27" xfId="0" applyFont="1" applyBorder="1" applyAlignment="1">
      <alignment horizontal="left" indent="2"/>
    </xf>
    <xf numFmtId="0" fontId="7" fillId="0" borderId="26" xfId="0" applyFont="1" applyBorder="1" applyAlignment="1">
      <alignment horizontal="left" wrapText="1" indent="2"/>
    </xf>
    <xf numFmtId="0" fontId="7" fillId="0" borderId="28" xfId="0" applyFont="1" applyBorder="1" applyAlignment="1">
      <alignment horizontal="left" wrapText="1" indent="2"/>
    </xf>
    <xf numFmtId="0" fontId="5" fillId="0" borderId="29" xfId="0" applyFont="1" applyBorder="1" applyAlignment="1">
      <alignment horizontal="left" vertical="top" indent="2"/>
    </xf>
    <xf numFmtId="0" fontId="7" fillId="0" borderId="0" xfId="0" applyFont="1" applyBorder="1" applyAlignment="1">
      <alignment horizontal="left" vertical="top" indent="2"/>
    </xf>
    <xf numFmtId="0" fontId="5" fillId="0" borderId="0" xfId="0" applyFont="1" applyAlignment="1">
      <alignment vertical="center" wrapText="1"/>
    </xf>
    <xf numFmtId="1" fontId="8" fillId="0" borderId="0" xfId="0" applyNumberFormat="1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/>
    <xf numFmtId="0" fontId="9" fillId="0" borderId="27" xfId="0" applyFont="1" applyBorder="1" applyAlignment="1"/>
    <xf numFmtId="0" fontId="5" fillId="0" borderId="0" xfId="0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7" fillId="0" borderId="14" xfId="0" applyNumberFormat="1" applyFont="1" applyBorder="1"/>
    <xf numFmtId="10" fontId="7" fillId="0" borderId="11" xfId="0" applyNumberFormat="1" applyFont="1" applyBorder="1"/>
    <xf numFmtId="3" fontId="7" fillId="0" borderId="12" xfId="0" applyNumberFormat="1" applyFont="1" applyBorder="1"/>
    <xf numFmtId="3" fontId="7" fillId="0" borderId="0" xfId="0" applyNumberFormat="1" applyFont="1" applyBorder="1"/>
    <xf numFmtId="10" fontId="7" fillId="0" borderId="0" xfId="0" applyNumberFormat="1" applyFont="1" applyBorder="1"/>
    <xf numFmtId="3" fontId="7" fillId="0" borderId="15" xfId="0" applyNumberFormat="1" applyFont="1" applyBorder="1"/>
    <xf numFmtId="0" fontId="7" fillId="0" borderId="0" xfId="0" applyFont="1" applyBorder="1"/>
    <xf numFmtId="10" fontId="7" fillId="0" borderId="17" xfId="0" applyNumberFormat="1" applyFont="1" applyBorder="1"/>
    <xf numFmtId="0" fontId="7" fillId="0" borderId="14" xfId="0" applyFont="1" applyBorder="1"/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Border="1" applyAlignment="1"/>
    <xf numFmtId="9" fontId="5" fillId="0" borderId="0" xfId="3" applyFont="1"/>
    <xf numFmtId="0" fontId="5" fillId="0" borderId="0" xfId="0" applyFont="1" applyAlignment="1">
      <alignment horizontal="center"/>
    </xf>
    <xf numFmtId="0" fontId="7" fillId="0" borderId="15" xfId="0" applyFont="1" applyBorder="1"/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" xfId="0" applyFont="1" applyFill="1" applyBorder="1"/>
    <xf numFmtId="0" fontId="7" fillId="0" borderId="15" xfId="0" applyFont="1" applyFill="1" applyBorder="1"/>
    <xf numFmtId="0" fontId="7" fillId="0" borderId="41" xfId="0" applyFont="1" applyFill="1" applyBorder="1"/>
    <xf numFmtId="2" fontId="7" fillId="0" borderId="0" xfId="0" applyNumberFormat="1" applyFont="1"/>
    <xf numFmtId="4" fontId="7" fillId="0" borderId="0" xfId="0" applyNumberFormat="1" applyFont="1"/>
    <xf numFmtId="3" fontId="10" fillId="0" borderId="0" xfId="0" applyNumberFormat="1" applyFont="1" applyFill="1" applyBorder="1" applyAlignment="1">
      <alignment vertical="top" wrapText="1"/>
    </xf>
    <xf numFmtId="10" fontId="10" fillId="0" borderId="0" xfId="0" applyNumberFormat="1" applyFont="1" applyFill="1" applyBorder="1" applyAlignment="1">
      <alignment vertical="top" wrapText="1"/>
    </xf>
    <xf numFmtId="0" fontId="5" fillId="0" borderId="48" xfId="0" applyFont="1" applyBorder="1"/>
    <xf numFmtId="9" fontId="5" fillId="0" borderId="49" xfId="3" applyFont="1" applyBorder="1"/>
    <xf numFmtId="0" fontId="7" fillId="0" borderId="0" xfId="0" applyFont="1" applyAlignment="1"/>
    <xf numFmtId="0" fontId="7" fillId="0" borderId="0" xfId="0" applyFont="1" applyAlignment="1">
      <alignment horizontal="center"/>
    </xf>
    <xf numFmtId="9" fontId="7" fillId="0" borderId="0" xfId="3" applyFont="1"/>
    <xf numFmtId="0" fontId="10" fillId="0" borderId="37" xfId="0" applyFont="1" applyFill="1" applyBorder="1" applyAlignment="1">
      <alignment vertical="top" wrapText="1"/>
    </xf>
    <xf numFmtId="0" fontId="10" fillId="0" borderId="38" xfId="0" applyFont="1" applyFill="1" applyBorder="1" applyAlignment="1">
      <alignment vertical="top" wrapText="1"/>
    </xf>
    <xf numFmtId="3" fontId="10" fillId="0" borderId="37" xfId="0" applyNumberFormat="1" applyFont="1" applyFill="1" applyBorder="1" applyAlignment="1">
      <alignment vertical="top" wrapText="1"/>
    </xf>
    <xf numFmtId="3" fontId="10" fillId="0" borderId="38" xfId="0" applyNumberFormat="1" applyFont="1" applyFill="1" applyBorder="1" applyAlignment="1">
      <alignment vertical="top" wrapText="1"/>
    </xf>
    <xf numFmtId="0" fontId="10" fillId="0" borderId="4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justify" wrapText="1"/>
    </xf>
    <xf numFmtId="0" fontId="5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wrapText="1"/>
    </xf>
    <xf numFmtId="169" fontId="5" fillId="0" borderId="0" xfId="0" applyNumberFormat="1" applyFont="1" applyAlignment="1">
      <alignment horizontal="right"/>
    </xf>
    <xf numFmtId="167" fontId="5" fillId="0" borderId="0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172" fontId="5" fillId="0" borderId="0" xfId="0" applyNumberFormat="1" applyFont="1" applyFill="1" applyBorder="1" applyAlignment="1">
      <alignment horizontal="right"/>
    </xf>
    <xf numFmtId="17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justify"/>
    </xf>
    <xf numFmtId="1" fontId="5" fillId="0" borderId="0" xfId="0" applyNumberFormat="1" applyFont="1" applyFill="1" applyAlignment="1">
      <alignment horizontal="right"/>
    </xf>
    <xf numFmtId="0" fontId="5" fillId="0" borderId="8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9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/>
    </xf>
    <xf numFmtId="0" fontId="5" fillId="0" borderId="2" xfId="0" applyFont="1" applyFill="1" applyBorder="1" applyAlignment="1">
      <alignment horizontal="justify"/>
    </xf>
    <xf numFmtId="0" fontId="5" fillId="0" borderId="4" xfId="0" applyFont="1" applyFill="1" applyBorder="1" applyAlignment="1">
      <alignment horizontal="justify"/>
    </xf>
    <xf numFmtId="0" fontId="5" fillId="0" borderId="4" xfId="0" applyFont="1" applyFill="1" applyBorder="1" applyAlignment="1">
      <alignment horizontal="justify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2" xfId="0" applyFont="1" applyBorder="1"/>
    <xf numFmtId="0" fontId="5" fillId="0" borderId="4" xfId="0" applyFont="1" applyBorder="1"/>
    <xf numFmtId="1" fontId="5" fillId="0" borderId="0" xfId="0" applyNumberFormat="1" applyFont="1" applyBorder="1" applyAlignment="1">
      <alignment horizontal="right"/>
    </xf>
    <xf numFmtId="0" fontId="5" fillId="0" borderId="6" xfId="0" applyFont="1" applyBorder="1"/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Fill="1" applyBorder="1"/>
    <xf numFmtId="0" fontId="5" fillId="0" borderId="6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right" vertical="top"/>
    </xf>
    <xf numFmtId="10" fontId="7" fillId="0" borderId="0" xfId="0" applyNumberFormat="1" applyFont="1"/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8" fillId="0" borderId="43" xfId="0" applyFont="1" applyBorder="1" applyAlignment="1">
      <alignment wrapText="1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0" fontId="8" fillId="0" borderId="45" xfId="0" applyNumberFormat="1" applyFont="1" applyBorder="1"/>
    <xf numFmtId="0" fontId="7" fillId="0" borderId="46" xfId="0" applyFont="1" applyBorder="1"/>
    <xf numFmtId="172" fontId="7" fillId="0" borderId="0" xfId="0" applyNumberFormat="1" applyFont="1" applyBorder="1"/>
    <xf numFmtId="9" fontId="7" fillId="0" borderId="0" xfId="3" applyFont="1" applyBorder="1"/>
    <xf numFmtId="172" fontId="7" fillId="0" borderId="0" xfId="0" applyNumberFormat="1" applyFont="1"/>
    <xf numFmtId="168" fontId="5" fillId="0" borderId="0" xfId="0" applyNumberFormat="1" applyFont="1" applyAlignment="1">
      <alignment horizontal="right" vertical="top"/>
    </xf>
    <xf numFmtId="0" fontId="5" fillId="0" borderId="0" xfId="0" applyFont="1" applyAlignment="1"/>
    <xf numFmtId="168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7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top"/>
    </xf>
    <xf numFmtId="172" fontId="5" fillId="0" borderId="0" xfId="0" applyNumberFormat="1" applyFont="1" applyBorder="1"/>
    <xf numFmtId="169" fontId="7" fillId="0" borderId="0" xfId="0" applyNumberFormat="1" applyFont="1"/>
    <xf numFmtId="173" fontId="7" fillId="0" borderId="0" xfId="0" applyNumberFormat="1" applyFont="1"/>
    <xf numFmtId="173" fontId="7" fillId="0" borderId="0" xfId="3" applyNumberFormat="1" applyFont="1"/>
    <xf numFmtId="169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right"/>
    </xf>
    <xf numFmtId="172" fontId="7" fillId="0" borderId="0" xfId="0" applyNumberFormat="1" applyFont="1" applyBorder="1" applyAlignment="1"/>
    <xf numFmtId="1" fontId="7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5" fillId="0" borderId="4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173" fontId="7" fillId="0" borderId="42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vertical="center"/>
    </xf>
    <xf numFmtId="0" fontId="5" fillId="0" borderId="0" xfId="0" applyFont="1" applyAlignment="1">
      <alignment vertical="center"/>
    </xf>
    <xf numFmtId="173" fontId="7" fillId="0" borderId="42" xfId="3" applyNumberFormat="1" applyFont="1" applyBorder="1" applyAlignment="1">
      <alignment horizontal="center" vertical="center"/>
    </xf>
    <xf numFmtId="173" fontId="5" fillId="0" borderId="42" xfId="0" applyNumberFormat="1" applyFont="1" applyBorder="1" applyAlignment="1">
      <alignment horizontal="center" vertical="center"/>
    </xf>
    <xf numFmtId="0" fontId="7" fillId="0" borderId="27" xfId="0" applyFont="1" applyBorder="1"/>
    <xf numFmtId="0" fontId="7" fillId="0" borderId="30" xfId="0" applyFont="1" applyBorder="1"/>
    <xf numFmtId="0" fontId="7" fillId="0" borderId="31" xfId="0" applyFont="1" applyBorder="1"/>
    <xf numFmtId="0" fontId="7" fillId="0" borderId="32" xfId="0" applyFont="1" applyBorder="1"/>
    <xf numFmtId="0" fontId="7" fillId="0" borderId="37" xfId="0" applyFont="1" applyBorder="1"/>
    <xf numFmtId="0" fontId="7" fillId="0" borderId="38" xfId="0" applyFont="1" applyBorder="1"/>
    <xf numFmtId="3" fontId="10" fillId="0" borderId="39" xfId="0" applyNumberFormat="1" applyFont="1" applyFill="1" applyBorder="1" applyAlignment="1">
      <alignment vertical="top" wrapText="1"/>
    </xf>
    <xf numFmtId="3" fontId="10" fillId="0" borderId="40" xfId="0" applyNumberFormat="1" applyFont="1" applyFill="1" applyBorder="1" applyAlignment="1">
      <alignment vertical="top" wrapText="1"/>
    </xf>
    <xf numFmtId="10" fontId="10" fillId="0" borderId="40" xfId="0" applyNumberFormat="1" applyFont="1" applyFill="1" applyBorder="1" applyAlignment="1">
      <alignment vertical="top" wrapText="1"/>
    </xf>
    <xf numFmtId="3" fontId="10" fillId="0" borderId="54" xfId="0" applyNumberFormat="1" applyFont="1" applyFill="1" applyBorder="1" applyAlignment="1">
      <alignment vertical="top" wrapText="1"/>
    </xf>
    <xf numFmtId="167" fontId="5" fillId="0" borderId="5" xfId="0" applyNumberFormat="1" applyFont="1" applyBorder="1" applyAlignment="1">
      <alignment horizontal="center" vertical="center" wrapText="1"/>
    </xf>
    <xf numFmtId="171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1" fontId="5" fillId="0" borderId="3" xfId="0" applyNumberFormat="1" applyFont="1" applyBorder="1" applyAlignment="1">
      <alignment horizontal="center" wrapText="1"/>
    </xf>
    <xf numFmtId="1" fontId="5" fillId="0" borderId="5" xfId="0" applyNumberFormat="1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 wrapText="1"/>
    </xf>
    <xf numFmtId="1" fontId="5" fillId="0" borderId="7" xfId="0" applyNumberFormat="1" applyFont="1" applyFill="1" applyBorder="1" applyAlignment="1">
      <alignment horizontal="center" wrapText="1"/>
    </xf>
    <xf numFmtId="1" fontId="5" fillId="0" borderId="3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9" xfId="0" applyFont="1" applyFill="1" applyBorder="1" applyAlignment="1">
      <alignment wrapText="1"/>
    </xf>
    <xf numFmtId="0" fontId="0" fillId="2" borderId="0" xfId="0" applyFill="1"/>
    <xf numFmtId="0" fontId="5" fillId="0" borderId="19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1" fontId="5" fillId="0" borderId="19" xfId="0" applyNumberFormat="1" applyFont="1" applyBorder="1" applyAlignment="1">
      <alignment horizontal="center" wrapText="1"/>
    </xf>
    <xf numFmtId="1" fontId="5" fillId="0" borderId="20" xfId="0" applyNumberFormat="1" applyFont="1" applyBorder="1" applyAlignment="1">
      <alignment horizontal="center" wrapText="1"/>
    </xf>
    <xf numFmtId="1" fontId="5" fillId="0" borderId="21" xfId="0" applyNumberFormat="1" applyFont="1" applyBorder="1" applyAlignment="1">
      <alignment horizontal="center" wrapText="1"/>
    </xf>
    <xf numFmtId="172" fontId="7" fillId="0" borderId="19" xfId="0" applyNumberFormat="1" applyFont="1" applyBorder="1"/>
    <xf numFmtId="172" fontId="7" fillId="0" borderId="20" xfId="0" applyNumberFormat="1" applyFont="1" applyBorder="1"/>
    <xf numFmtId="172" fontId="7" fillId="0" borderId="21" xfId="0" applyNumberFormat="1" applyFont="1" applyBorder="1"/>
    <xf numFmtId="0" fontId="5" fillId="0" borderId="21" xfId="0" applyFont="1" applyBorder="1" applyAlignment="1">
      <alignment vertical="center"/>
    </xf>
    <xf numFmtId="173" fontId="7" fillId="0" borderId="23" xfId="0" applyNumberFormat="1" applyFont="1" applyBorder="1"/>
    <xf numFmtId="173" fontId="7" fillId="0" borderId="25" xfId="0" applyNumberFormat="1" applyFont="1" applyBorder="1"/>
    <xf numFmtId="173" fontId="7" fillId="0" borderId="26" xfId="0" applyNumberFormat="1" applyFont="1" applyBorder="1"/>
    <xf numFmtId="173" fontId="7" fillId="0" borderId="27" xfId="0" applyNumberFormat="1" applyFont="1" applyBorder="1"/>
    <xf numFmtId="172" fontId="7" fillId="0" borderId="26" xfId="0" applyNumberFormat="1" applyFont="1" applyBorder="1"/>
    <xf numFmtId="172" fontId="7" fillId="0" borderId="28" xfId="0" applyNumberFormat="1" applyFont="1" applyBorder="1"/>
    <xf numFmtId="0" fontId="7" fillId="0" borderId="22" xfId="0" applyFont="1" applyBorder="1"/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" fillId="0" borderId="30" xfId="0" applyFont="1" applyFill="1" applyBorder="1" applyAlignment="1">
      <alignment vertical="top" wrapText="1"/>
    </xf>
    <xf numFmtId="3" fontId="10" fillId="0" borderId="31" xfId="0" applyNumberFormat="1" applyFont="1" applyFill="1" applyBorder="1" applyAlignment="1">
      <alignment vertical="top" wrapText="1"/>
    </xf>
    <xf numFmtId="0" fontId="7" fillId="0" borderId="32" xfId="0" applyFont="1" applyFill="1" applyBorder="1"/>
    <xf numFmtId="10" fontId="10" fillId="0" borderId="31" xfId="0" applyNumberFormat="1" applyFont="1" applyFill="1" applyBorder="1" applyAlignment="1">
      <alignment vertical="top" wrapText="1"/>
    </xf>
    <xf numFmtId="0" fontId="10" fillId="0" borderId="34" xfId="0" applyFont="1" applyFill="1" applyBorder="1" applyAlignment="1">
      <alignment vertical="top" wrapText="1"/>
    </xf>
    <xf numFmtId="173" fontId="7" fillId="0" borderId="42" xfId="0" applyNumberFormat="1" applyFont="1" applyBorder="1" applyAlignment="1">
      <alignment horizontal="center" vertical="top"/>
    </xf>
    <xf numFmtId="0" fontId="5" fillId="0" borderId="42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wrapText="1"/>
    </xf>
    <xf numFmtId="4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0" fontId="5" fillId="0" borderId="23" xfId="0" applyFont="1" applyFill="1" applyBorder="1" applyAlignment="1">
      <alignment horizontal="left" vertical="center" wrapText="1" indent="2"/>
    </xf>
    <xf numFmtId="173" fontId="7" fillId="0" borderId="42" xfId="0" applyNumberFormat="1" applyFont="1" applyBorder="1" applyAlignment="1">
      <alignment horizontal="left" vertical="center" indent="2"/>
    </xf>
    <xf numFmtId="0" fontId="5" fillId="0" borderId="28" xfId="0" applyFont="1" applyFill="1" applyBorder="1" applyAlignment="1">
      <alignment horizontal="left" vertical="center" wrapText="1" indent="2"/>
    </xf>
    <xf numFmtId="0" fontId="7" fillId="0" borderId="0" xfId="0" applyFont="1" applyFill="1"/>
    <xf numFmtId="3" fontId="10" fillId="0" borderId="34" xfId="0" applyNumberFormat="1" applyFont="1" applyFill="1" applyBorder="1" applyAlignment="1">
      <alignment vertical="top" wrapText="1"/>
    </xf>
    <xf numFmtId="0" fontId="10" fillId="0" borderId="54" xfId="0" applyFont="1" applyFill="1" applyBorder="1" applyAlignment="1">
      <alignment vertical="top" wrapText="1"/>
    </xf>
    <xf numFmtId="3" fontId="7" fillId="0" borderId="30" xfId="0" applyNumberFormat="1" applyFont="1" applyBorder="1"/>
    <xf numFmtId="3" fontId="7" fillId="0" borderId="34" xfId="0" applyNumberFormat="1" applyFont="1" applyBorder="1"/>
    <xf numFmtId="3" fontId="7" fillId="0" borderId="37" xfId="0" applyNumberFormat="1" applyFont="1" applyBorder="1"/>
    <xf numFmtId="3" fontId="7" fillId="0" borderId="38" xfId="0" applyNumberFormat="1" applyFont="1" applyBorder="1"/>
    <xf numFmtId="0" fontId="7" fillId="0" borderId="39" xfId="0" applyFont="1" applyBorder="1"/>
    <xf numFmtId="0" fontId="7" fillId="0" borderId="54" xfId="0" applyFont="1" applyBorder="1"/>
    <xf numFmtId="170" fontId="8" fillId="0" borderId="0" xfId="0" applyNumberFormat="1" applyFont="1" applyBorder="1"/>
    <xf numFmtId="0" fontId="5" fillId="0" borderId="0" xfId="0" applyFont="1" applyBorder="1" applyAlignment="1">
      <alignment horizontal="center"/>
    </xf>
    <xf numFmtId="9" fontId="7" fillId="0" borderId="42" xfId="3" applyNumberFormat="1" applyFont="1" applyBorder="1" applyAlignment="1">
      <alignment horizontal="center" vertical="center"/>
    </xf>
    <xf numFmtId="9" fontId="11" fillId="0" borderId="49" xfId="3" applyFont="1" applyBorder="1"/>
    <xf numFmtId="0" fontId="10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9" fontId="11" fillId="0" borderId="49" xfId="3" applyFont="1" applyBorder="1" applyAlignment="1">
      <alignment horizontal="center"/>
    </xf>
    <xf numFmtId="9" fontId="11" fillId="0" borderId="49" xfId="3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 vertical="center"/>
    </xf>
    <xf numFmtId="173" fontId="7" fillId="0" borderId="0" xfId="3" applyNumberFormat="1" applyFont="1" applyAlignment="1">
      <alignment horizontal="right"/>
    </xf>
    <xf numFmtId="0" fontId="5" fillId="0" borderId="4" xfId="0" applyFont="1" applyFill="1" applyBorder="1" applyAlignment="1">
      <alignment wrapText="1"/>
    </xf>
    <xf numFmtId="0" fontId="5" fillId="0" borderId="55" xfId="0" applyFont="1" applyBorder="1" applyAlignment="1">
      <alignment wrapText="1"/>
    </xf>
    <xf numFmtId="0" fontId="8" fillId="0" borderId="4" xfId="0" applyFont="1" applyFill="1" applyBorder="1"/>
    <xf numFmtId="0" fontId="5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indent="2"/>
    </xf>
    <xf numFmtId="0" fontId="0" fillId="0" borderId="0" xfId="0" applyAlignment="1">
      <alignment horizontal="center"/>
    </xf>
  </cellXfs>
  <cellStyles count="4">
    <cellStyle name="Millares 2" xfId="1" xr:uid="{00000000-0005-0000-0000-000000000000}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0</xdr:row>
      <xdr:rowOff>0</xdr:rowOff>
    </xdr:from>
    <xdr:to>
      <xdr:col>0</xdr:col>
      <xdr:colOff>3971925</xdr:colOff>
      <xdr:row>2</xdr:row>
      <xdr:rowOff>552449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0"/>
          <a:ext cx="3048000" cy="923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3</xdr:col>
      <xdr:colOff>889956</xdr:colOff>
      <xdr:row>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2747331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</xdr:rowOff>
    </xdr:from>
    <xdr:to>
      <xdr:col>2</xdr:col>
      <xdr:colOff>323850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"/>
          <a:ext cx="1895475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3989294</xdr:colOff>
      <xdr:row>3</xdr:row>
      <xdr:rowOff>59131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89294" cy="921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9"/>
  <sheetViews>
    <sheetView tabSelected="1" zoomScaleNormal="100" workbookViewId="0">
      <selection activeCell="E3" sqref="E3"/>
    </sheetView>
  </sheetViews>
  <sheetFormatPr baseColWidth="10" defaultColWidth="9.140625" defaultRowHeight="12.75" x14ac:dyDescent="0.2"/>
  <cols>
    <col min="1" max="1" width="78.28515625" bestFit="1" customWidth="1"/>
    <col min="2" max="2" width="14.140625" style="1" customWidth="1"/>
    <col min="3" max="3" width="16.28515625" hidden="1" customWidth="1"/>
    <col min="4" max="4" width="13.5703125" hidden="1" customWidth="1"/>
    <col min="5" max="5" width="18.28515625" customWidth="1"/>
    <col min="6" max="6" width="18.140625" customWidth="1"/>
    <col min="7" max="7" width="21.42578125" customWidth="1"/>
    <col min="8" max="8" width="16" customWidth="1"/>
    <col min="9" max="9" width="23.28515625" customWidth="1"/>
    <col min="10" max="253" width="11.42578125" customWidth="1"/>
  </cols>
  <sheetData>
    <row r="1" spans="1:9" ht="16.5" customHeight="1" x14ac:dyDescent="0.2">
      <c r="A1" s="287"/>
    </row>
    <row r="2" spans="1:9" x14ac:dyDescent="0.2">
      <c r="A2" s="287"/>
    </row>
    <row r="3" spans="1:9" ht="49.5" customHeight="1" x14ac:dyDescent="0.2">
      <c r="A3" s="287"/>
    </row>
    <row r="4" spans="1:9" x14ac:dyDescent="0.2">
      <c r="A4" s="2"/>
      <c r="C4" s="8"/>
    </row>
    <row r="5" spans="1:9" ht="21" customHeight="1" x14ac:dyDescent="0.25">
      <c r="A5" s="112" t="s">
        <v>0</v>
      </c>
      <c r="B5" s="154"/>
      <c r="C5" s="155"/>
      <c r="D5" s="85"/>
      <c r="E5" s="85"/>
      <c r="F5" s="85"/>
      <c r="G5" s="85"/>
      <c r="H5" s="85"/>
      <c r="I5" s="85"/>
    </row>
    <row r="6" spans="1:9" ht="67.5" customHeight="1" x14ac:dyDescent="0.25">
      <c r="A6" s="113" t="s">
        <v>101</v>
      </c>
      <c r="B6" s="154"/>
      <c r="C6" s="85"/>
      <c r="D6" s="85"/>
      <c r="E6" s="85"/>
      <c r="F6" s="85"/>
      <c r="G6" s="85"/>
      <c r="H6" s="85"/>
      <c r="I6" s="85"/>
    </row>
    <row r="7" spans="1:9" ht="15.75" customHeight="1" x14ac:dyDescent="0.25">
      <c r="A7" s="88"/>
      <c r="B7" s="154"/>
      <c r="C7" s="85"/>
      <c r="D7" s="85"/>
      <c r="E7" s="85"/>
      <c r="F7" s="85"/>
      <c r="G7" s="85"/>
      <c r="H7" s="85"/>
      <c r="I7" s="85"/>
    </row>
    <row r="8" spans="1:9" ht="24.95" customHeight="1" x14ac:dyDescent="0.25">
      <c r="A8" s="114" t="s">
        <v>1</v>
      </c>
      <c r="B8" s="154"/>
      <c r="C8" s="85"/>
      <c r="D8" s="85"/>
      <c r="E8" s="85"/>
      <c r="F8" s="85"/>
      <c r="G8" s="85"/>
      <c r="H8" s="85"/>
      <c r="I8" s="85"/>
    </row>
    <row r="9" spans="1:9" ht="15.75" customHeight="1" x14ac:dyDescent="0.25">
      <c r="A9" s="115"/>
      <c r="B9" s="154"/>
      <c r="C9" s="85"/>
      <c r="D9" s="85"/>
      <c r="E9" s="85"/>
      <c r="F9" s="85"/>
      <c r="G9" s="85"/>
      <c r="H9" s="85"/>
      <c r="I9" s="85"/>
    </row>
    <row r="10" spans="1:9" ht="66" customHeight="1" x14ac:dyDescent="0.25">
      <c r="A10" s="115" t="s">
        <v>2</v>
      </c>
      <c r="B10" s="154"/>
      <c r="C10" s="85"/>
      <c r="D10" s="85"/>
      <c r="E10" s="85"/>
      <c r="F10" s="85"/>
      <c r="G10" s="85"/>
      <c r="H10" s="85"/>
      <c r="I10" s="85"/>
    </row>
    <row r="11" spans="1:9" ht="17.25" customHeight="1" x14ac:dyDescent="0.25">
      <c r="A11" s="116"/>
      <c r="B11" s="154"/>
      <c r="C11" s="85"/>
      <c r="D11" s="85"/>
      <c r="E11" s="85"/>
      <c r="F11" s="85"/>
      <c r="G11" s="85"/>
      <c r="H11" s="85"/>
      <c r="I11" s="85"/>
    </row>
    <row r="12" spans="1:9" ht="34.5" customHeight="1" x14ac:dyDescent="0.25">
      <c r="A12" s="117" t="s">
        <v>203</v>
      </c>
      <c r="B12" s="154"/>
      <c r="C12" s="85"/>
      <c r="D12" s="85"/>
      <c r="E12" s="85"/>
      <c r="F12" s="85"/>
      <c r="G12" s="85"/>
      <c r="H12" s="85"/>
      <c r="I12" s="85"/>
    </row>
    <row r="13" spans="1:9" ht="35.25" customHeight="1" x14ac:dyDescent="0.25">
      <c r="A13" s="117" t="s">
        <v>3</v>
      </c>
      <c r="B13" s="154"/>
      <c r="C13" s="85"/>
      <c r="D13" s="85"/>
      <c r="E13" s="85"/>
      <c r="F13" s="85"/>
      <c r="G13" s="85"/>
      <c r="H13" s="85"/>
      <c r="I13" s="85"/>
    </row>
    <row r="14" spans="1:9" ht="32.25" customHeight="1" x14ac:dyDescent="0.25">
      <c r="A14" s="117" t="s">
        <v>204</v>
      </c>
      <c r="B14" s="154"/>
      <c r="C14" s="85"/>
      <c r="D14" s="85"/>
      <c r="E14" s="85"/>
      <c r="F14" s="85"/>
      <c r="G14" s="85"/>
      <c r="H14" s="85"/>
      <c r="I14" s="85"/>
    </row>
    <row r="15" spans="1:9" ht="35.25" customHeight="1" x14ac:dyDescent="0.25">
      <c r="A15" s="117" t="s">
        <v>205</v>
      </c>
      <c r="B15" s="154"/>
      <c r="C15" s="85"/>
      <c r="D15" s="85"/>
      <c r="E15" s="85"/>
      <c r="F15" s="85"/>
      <c r="G15" s="85"/>
      <c r="H15" s="85"/>
      <c r="I15" s="85"/>
    </row>
    <row r="16" spans="1:9" ht="51" customHeight="1" x14ac:dyDescent="0.25">
      <c r="A16" s="117" t="s">
        <v>206</v>
      </c>
      <c r="B16" s="154"/>
      <c r="C16" s="85"/>
      <c r="D16" s="85"/>
      <c r="E16" s="85"/>
      <c r="F16" s="85"/>
      <c r="G16" s="85"/>
      <c r="H16" s="85"/>
      <c r="I16" s="85"/>
    </row>
    <row r="17" spans="1:9" ht="18.75" customHeight="1" x14ac:dyDescent="0.25">
      <c r="A17" s="117"/>
      <c r="B17" s="154"/>
      <c r="C17" s="85"/>
      <c r="D17" s="85"/>
      <c r="E17" s="85"/>
      <c r="F17" s="85"/>
      <c r="G17" s="85"/>
      <c r="H17" s="85"/>
      <c r="I17" s="85"/>
    </row>
    <row r="18" spans="1:9" ht="103.5" customHeight="1" x14ac:dyDescent="0.25">
      <c r="A18" s="118" t="s">
        <v>4</v>
      </c>
      <c r="B18" s="154"/>
      <c r="C18" s="85"/>
      <c r="D18" s="85"/>
      <c r="E18" s="85"/>
      <c r="F18" s="85"/>
      <c r="G18" s="85"/>
      <c r="H18" s="85"/>
      <c r="I18" s="85"/>
    </row>
    <row r="19" spans="1:9" ht="21" customHeight="1" x14ac:dyDescent="0.25">
      <c r="A19" s="118"/>
      <c r="B19" s="154"/>
      <c r="C19" s="85"/>
      <c r="D19" s="85"/>
      <c r="E19" s="85"/>
      <c r="F19" s="85"/>
      <c r="G19" s="85"/>
      <c r="H19" s="85"/>
      <c r="I19" s="85"/>
    </row>
    <row r="20" spans="1:9" ht="26.25" customHeight="1" x14ac:dyDescent="0.25">
      <c r="A20" s="114" t="s">
        <v>5</v>
      </c>
      <c r="B20" s="154"/>
      <c r="C20" s="85"/>
      <c r="D20" s="85"/>
      <c r="E20" s="85"/>
      <c r="F20" s="85"/>
      <c r="G20" s="85"/>
      <c r="H20" s="85"/>
      <c r="I20" s="85"/>
    </row>
    <row r="21" spans="1:9" ht="16.5" customHeight="1" x14ac:dyDescent="0.25">
      <c r="A21" s="117"/>
      <c r="B21" s="154"/>
      <c r="C21" s="85"/>
      <c r="D21" s="85"/>
      <c r="E21" s="85"/>
      <c r="F21" s="85"/>
      <c r="G21" s="85"/>
      <c r="H21" s="85"/>
      <c r="I21" s="85"/>
    </row>
    <row r="22" spans="1:9" ht="109.5" customHeight="1" x14ac:dyDescent="0.25">
      <c r="A22" s="118" t="s">
        <v>6</v>
      </c>
      <c r="B22" s="154"/>
      <c r="C22" s="85"/>
      <c r="D22" s="85"/>
      <c r="E22" s="85"/>
      <c r="F22" s="85"/>
      <c r="G22" s="85"/>
      <c r="H22" s="85"/>
      <c r="I22" s="85"/>
    </row>
    <row r="23" spans="1:9" ht="109.5" customHeight="1" x14ac:dyDescent="0.25">
      <c r="A23" s="115" t="s">
        <v>7</v>
      </c>
      <c r="B23" s="154"/>
      <c r="C23" s="156"/>
      <c r="D23" s="156"/>
      <c r="E23" s="156"/>
      <c r="F23" s="85"/>
      <c r="G23" s="156"/>
      <c r="H23" s="156"/>
      <c r="I23" s="156"/>
    </row>
    <row r="24" spans="1:9" ht="21" customHeight="1" x14ac:dyDescent="0.25">
      <c r="A24" s="115"/>
      <c r="B24" s="154"/>
      <c r="C24" s="289" t="s">
        <v>193</v>
      </c>
      <c r="D24" s="290"/>
      <c r="E24" s="181" t="s">
        <v>207</v>
      </c>
      <c r="F24" s="291" t="s">
        <v>217</v>
      </c>
      <c r="G24" s="292"/>
      <c r="H24" s="157"/>
      <c r="I24" s="157"/>
    </row>
    <row r="25" spans="1:9" ht="47.25" customHeight="1" x14ac:dyDescent="0.25">
      <c r="A25" s="114" t="s">
        <v>102</v>
      </c>
      <c r="B25" s="154"/>
      <c r="C25" s="158" t="s">
        <v>108</v>
      </c>
      <c r="D25" s="159" t="s">
        <v>190</v>
      </c>
      <c r="E25" s="182" t="s">
        <v>216</v>
      </c>
      <c r="F25" s="182" t="s">
        <v>191</v>
      </c>
      <c r="G25" s="183" t="s">
        <v>192</v>
      </c>
      <c r="H25" s="160"/>
      <c r="I25" s="160"/>
    </row>
    <row r="26" spans="1:9" ht="53.25" customHeight="1" thickBot="1" x14ac:dyDescent="0.3">
      <c r="A26" s="119" t="s">
        <v>107</v>
      </c>
      <c r="B26" s="154"/>
      <c r="C26" s="161">
        <v>144</v>
      </c>
      <c r="D26" s="162"/>
      <c r="E26" s="188">
        <v>350</v>
      </c>
      <c r="F26" s="189">
        <v>500</v>
      </c>
      <c r="G26" s="273">
        <v>0.42799999999999999</v>
      </c>
      <c r="H26" s="163"/>
      <c r="I26" s="164"/>
    </row>
    <row r="27" spans="1:9" ht="15" customHeight="1" x14ac:dyDescent="0.25">
      <c r="A27" s="119"/>
      <c r="B27" s="154"/>
      <c r="C27" s="271"/>
      <c r="D27" s="76"/>
      <c r="E27" s="20"/>
      <c r="F27" s="29"/>
      <c r="G27" s="28"/>
      <c r="H27" s="163"/>
      <c r="I27" s="164"/>
    </row>
    <row r="28" spans="1:9" ht="15.75" x14ac:dyDescent="0.25">
      <c r="A28" s="115"/>
      <c r="B28" s="154"/>
      <c r="C28" s="85"/>
      <c r="D28" s="85"/>
      <c r="E28" s="1"/>
      <c r="F28" s="284" t="s">
        <v>217</v>
      </c>
      <c r="H28" s="163"/>
      <c r="I28" s="76"/>
    </row>
    <row r="29" spans="1:9" ht="36" customHeight="1" x14ac:dyDescent="0.25">
      <c r="A29" s="114" t="s">
        <v>8</v>
      </c>
      <c r="B29" s="166"/>
      <c r="C29" s="158" t="s">
        <v>108</v>
      </c>
      <c r="D29" s="159" t="s">
        <v>190</v>
      </c>
      <c r="E29" s="182" t="s">
        <v>104</v>
      </c>
      <c r="F29" s="182" t="s">
        <v>216</v>
      </c>
      <c r="H29" s="163"/>
      <c r="I29" s="160"/>
    </row>
    <row r="30" spans="1:9" ht="153" customHeight="1" thickBot="1" x14ac:dyDescent="0.3">
      <c r="A30" s="116" t="s">
        <v>221</v>
      </c>
      <c r="B30" s="120"/>
      <c r="C30" s="161">
        <v>144</v>
      </c>
      <c r="D30" s="162"/>
      <c r="E30" s="279">
        <v>6.5</v>
      </c>
      <c r="F30" s="189">
        <f>+F26*E30</f>
        <v>3250</v>
      </c>
      <c r="H30" s="163"/>
      <c r="I30" s="164"/>
    </row>
    <row r="31" spans="1:9" ht="10.5" customHeight="1" x14ac:dyDescent="0.25">
      <c r="A31" s="117"/>
      <c r="B31" s="154"/>
      <c r="C31" s="85"/>
      <c r="D31" s="85"/>
      <c r="H31" s="163"/>
      <c r="I31" s="76"/>
    </row>
    <row r="32" spans="1:9" ht="31.5" customHeight="1" x14ac:dyDescent="0.25">
      <c r="A32" s="114" t="s">
        <v>9</v>
      </c>
      <c r="B32" s="154"/>
      <c r="C32" s="85"/>
      <c r="D32" s="85"/>
      <c r="E32" s="165"/>
      <c r="F32" s="85"/>
      <c r="G32" s="163"/>
      <c r="H32" s="163"/>
      <c r="I32" s="76"/>
    </row>
    <row r="33" spans="1:9" ht="24.95" customHeight="1" x14ac:dyDescent="0.25">
      <c r="A33" s="115" t="s">
        <v>10</v>
      </c>
      <c r="B33" s="154"/>
      <c r="C33" s="85"/>
      <c r="D33" s="85"/>
      <c r="E33" s="165"/>
      <c r="F33" s="85"/>
      <c r="G33" s="163"/>
      <c r="H33" s="163"/>
      <c r="I33" s="76"/>
    </row>
    <row r="34" spans="1:9" ht="45.75" customHeight="1" x14ac:dyDescent="0.25">
      <c r="A34" s="115" t="s">
        <v>11</v>
      </c>
      <c r="B34" s="154"/>
      <c r="C34" s="85"/>
      <c r="D34" s="85"/>
      <c r="E34" s="165"/>
      <c r="F34" s="85"/>
      <c r="G34" s="163"/>
      <c r="H34" s="163"/>
      <c r="I34" s="76"/>
    </row>
    <row r="35" spans="1:9" ht="24.95" customHeight="1" x14ac:dyDescent="0.25">
      <c r="A35" s="115" t="s">
        <v>12</v>
      </c>
      <c r="B35" s="154"/>
      <c r="C35" s="85"/>
      <c r="D35" s="85"/>
      <c r="E35" s="165"/>
      <c r="F35" s="85"/>
      <c r="G35" s="163"/>
      <c r="H35" s="163"/>
      <c r="I35" s="76"/>
    </row>
    <row r="36" spans="1:9" ht="24.95" customHeight="1" x14ac:dyDescent="0.25">
      <c r="A36" s="115" t="s">
        <v>13</v>
      </c>
      <c r="B36" s="154"/>
      <c r="C36" s="85"/>
      <c r="D36" s="85"/>
      <c r="E36" s="165"/>
      <c r="F36" s="85"/>
      <c r="G36" s="163"/>
      <c r="H36" s="163"/>
      <c r="I36" s="76"/>
    </row>
    <row r="37" spans="1:9" ht="24.95" customHeight="1" x14ac:dyDescent="0.25">
      <c r="A37" s="115" t="s">
        <v>14</v>
      </c>
      <c r="B37" s="154"/>
      <c r="C37" s="85"/>
      <c r="D37" s="85"/>
      <c r="E37" s="165"/>
      <c r="F37" s="85"/>
      <c r="G37" s="163"/>
      <c r="H37" s="163"/>
      <c r="I37" s="76"/>
    </row>
    <row r="38" spans="1:9" ht="24.95" customHeight="1" x14ac:dyDescent="0.25">
      <c r="A38" s="115" t="s">
        <v>15</v>
      </c>
      <c r="B38" s="154"/>
      <c r="C38" s="85"/>
      <c r="D38" s="85"/>
      <c r="E38" s="165"/>
      <c r="F38" s="85"/>
      <c r="G38" s="163"/>
      <c r="H38" s="163"/>
      <c r="I38" s="76"/>
    </row>
    <row r="39" spans="1:9" ht="18" customHeight="1" x14ac:dyDescent="0.25">
      <c r="A39" s="115"/>
      <c r="B39" s="154"/>
      <c r="C39" s="85"/>
      <c r="D39" s="85"/>
      <c r="E39" s="165"/>
      <c r="F39" s="85"/>
      <c r="G39" s="163"/>
      <c r="H39" s="163"/>
      <c r="I39" s="76"/>
    </row>
    <row r="40" spans="1:9" ht="24.95" customHeight="1" x14ac:dyDescent="0.25">
      <c r="A40" s="115" t="s">
        <v>16</v>
      </c>
      <c r="B40" s="121"/>
      <c r="C40" s="286" t="s">
        <v>193</v>
      </c>
      <c r="D40" s="286"/>
      <c r="E40" s="181" t="s">
        <v>207</v>
      </c>
      <c r="F40" s="186" t="s">
        <v>217</v>
      </c>
      <c r="G40" s="157"/>
      <c r="H40" s="157"/>
      <c r="I40" s="157"/>
    </row>
    <row r="41" spans="1:9" ht="37.5" customHeight="1" x14ac:dyDescent="0.25">
      <c r="A41" s="115"/>
      <c r="B41" s="168" t="s">
        <v>104</v>
      </c>
      <c r="C41" s="169" t="s">
        <v>108</v>
      </c>
      <c r="D41" s="113" t="s">
        <v>190</v>
      </c>
      <c r="E41" s="182" t="s">
        <v>215</v>
      </c>
      <c r="F41" s="182" t="s">
        <v>191</v>
      </c>
      <c r="G41" s="185"/>
      <c r="H41" s="160"/>
      <c r="I41" s="160"/>
    </row>
    <row r="42" spans="1:9" ht="7.5" customHeight="1" x14ac:dyDescent="0.25">
      <c r="A42" s="122"/>
      <c r="B42" s="170"/>
      <c r="C42" s="171"/>
      <c r="D42" s="85"/>
      <c r="E42" s="165"/>
      <c r="F42" s="85"/>
      <c r="G42" s="163"/>
      <c r="H42" s="163"/>
      <c r="I42" s="76"/>
    </row>
    <row r="43" spans="1:9" ht="39.75" customHeight="1" x14ac:dyDescent="0.25">
      <c r="A43" s="123" t="s">
        <v>17</v>
      </c>
      <c r="B43" s="200"/>
      <c r="C43" s="124">
        <v>144</v>
      </c>
      <c r="D43" s="85"/>
      <c r="E43" s="165"/>
      <c r="F43" s="85"/>
      <c r="G43" s="172"/>
      <c r="H43" s="163"/>
      <c r="I43" s="76"/>
    </row>
    <row r="44" spans="1:9" ht="24.95" customHeight="1" x14ac:dyDescent="0.25">
      <c r="A44" s="123" t="s">
        <v>18</v>
      </c>
      <c r="B44" s="201">
        <v>6.5</v>
      </c>
      <c r="C44" s="125"/>
      <c r="D44" s="173">
        <f>+B44*$C$26</f>
        <v>936</v>
      </c>
      <c r="E44" s="174">
        <f>+B44*$E$26</f>
        <v>2275</v>
      </c>
      <c r="F44" s="175">
        <f>$F$26*B44</f>
        <v>3250</v>
      </c>
      <c r="G44" s="164"/>
      <c r="H44" s="163"/>
      <c r="I44" s="76"/>
    </row>
    <row r="45" spans="1:9" ht="24.95" customHeight="1" x14ac:dyDescent="0.25">
      <c r="A45" s="123" t="s">
        <v>19</v>
      </c>
      <c r="B45" s="202">
        <v>15</v>
      </c>
      <c r="C45" s="126"/>
      <c r="D45" s="173">
        <f t="shared" ref="D45:D107" si="0">+B45*$C$26</f>
        <v>2160</v>
      </c>
      <c r="E45" s="174">
        <f t="shared" ref="E45:E48" si="1">+B45*$E$26</f>
        <v>5250</v>
      </c>
      <c r="F45" s="175">
        <f t="shared" ref="F45:F88" si="2">$F$26*B45</f>
        <v>7500</v>
      </c>
      <c r="G45" s="164"/>
      <c r="H45" s="163"/>
      <c r="I45" s="76"/>
    </row>
    <row r="46" spans="1:9" ht="36.75" customHeight="1" x14ac:dyDescent="0.25">
      <c r="A46" s="123" t="s">
        <v>20</v>
      </c>
      <c r="B46" s="202">
        <v>15</v>
      </c>
      <c r="C46" s="126"/>
      <c r="D46" s="173">
        <f t="shared" si="0"/>
        <v>2160</v>
      </c>
      <c r="E46" s="174">
        <f t="shared" si="1"/>
        <v>5250</v>
      </c>
      <c r="F46" s="175">
        <f t="shared" si="2"/>
        <v>7500</v>
      </c>
      <c r="G46" s="164"/>
      <c r="H46" s="163"/>
      <c r="I46" s="76"/>
    </row>
    <row r="47" spans="1:9" ht="36.75" customHeight="1" x14ac:dyDescent="0.25">
      <c r="A47" s="123" t="s">
        <v>21</v>
      </c>
      <c r="B47" s="202">
        <v>22</v>
      </c>
      <c r="C47" s="126"/>
      <c r="D47" s="173">
        <f t="shared" si="0"/>
        <v>3168</v>
      </c>
      <c r="E47" s="174">
        <f t="shared" si="1"/>
        <v>7700</v>
      </c>
      <c r="F47" s="175">
        <f t="shared" si="2"/>
        <v>11000</v>
      </c>
      <c r="G47" s="164"/>
      <c r="H47" s="163"/>
      <c r="I47" s="76"/>
    </row>
    <row r="48" spans="1:9" ht="18" customHeight="1" x14ac:dyDescent="0.25">
      <c r="A48" s="123" t="s">
        <v>22</v>
      </c>
      <c r="B48" s="201">
        <v>15</v>
      </c>
      <c r="C48" s="125"/>
      <c r="D48" s="173">
        <f t="shared" si="0"/>
        <v>2160</v>
      </c>
      <c r="E48" s="174">
        <f t="shared" si="1"/>
        <v>5250</v>
      </c>
      <c r="F48" s="175">
        <f t="shared" si="2"/>
        <v>7500</v>
      </c>
      <c r="G48" s="164"/>
      <c r="H48" s="163"/>
      <c r="I48" s="76"/>
    </row>
    <row r="49" spans="1:9" ht="24.95" customHeight="1" x14ac:dyDescent="0.25">
      <c r="A49" s="123"/>
      <c r="B49" s="202"/>
      <c r="C49" s="126"/>
      <c r="D49" s="173"/>
      <c r="E49" s="174"/>
      <c r="F49" s="175"/>
      <c r="G49" s="163"/>
      <c r="H49" s="163"/>
      <c r="I49" s="76"/>
    </row>
    <row r="50" spans="1:9" ht="24.95" customHeight="1" x14ac:dyDescent="0.25">
      <c r="A50" s="285" t="s">
        <v>229</v>
      </c>
      <c r="B50" s="202"/>
      <c r="C50" s="126"/>
      <c r="D50" s="173"/>
      <c r="E50" s="174"/>
      <c r="F50" s="175"/>
      <c r="G50" s="163"/>
      <c r="H50" s="163"/>
      <c r="I50" s="76"/>
    </row>
    <row r="51" spans="1:9" ht="24.95" customHeight="1" x14ac:dyDescent="0.25">
      <c r="A51" s="123" t="s">
        <v>23</v>
      </c>
      <c r="B51" s="202">
        <v>13</v>
      </c>
      <c r="C51" s="126"/>
      <c r="D51" s="173">
        <f t="shared" si="0"/>
        <v>1872</v>
      </c>
      <c r="E51" s="174">
        <f>+B51*$E$26</f>
        <v>4550</v>
      </c>
      <c r="F51" s="175">
        <f t="shared" si="2"/>
        <v>6500</v>
      </c>
      <c r="G51" s="164"/>
      <c r="H51" s="163"/>
      <c r="I51" s="76"/>
    </row>
    <row r="52" spans="1:9" ht="35.25" customHeight="1" x14ac:dyDescent="0.25">
      <c r="A52" s="123" t="s">
        <v>24</v>
      </c>
      <c r="B52" s="202"/>
      <c r="C52" s="126"/>
      <c r="D52" s="173"/>
      <c r="E52" s="174"/>
      <c r="F52" s="175"/>
      <c r="G52" s="163"/>
      <c r="H52" s="163"/>
      <c r="I52" s="76"/>
    </row>
    <row r="53" spans="1:9" ht="19.5" customHeight="1" x14ac:dyDescent="0.25">
      <c r="A53" s="123" t="s">
        <v>25</v>
      </c>
      <c r="B53" s="201">
        <v>7.5</v>
      </c>
      <c r="C53" s="125"/>
      <c r="D53" s="173">
        <f t="shared" si="0"/>
        <v>1080</v>
      </c>
      <c r="E53" s="174">
        <f t="shared" ref="E53:E58" si="3">+B53*$E$26</f>
        <v>2625</v>
      </c>
      <c r="F53" s="175">
        <f t="shared" si="2"/>
        <v>3750</v>
      </c>
      <c r="G53" s="164"/>
      <c r="H53" s="163"/>
      <c r="I53" s="76"/>
    </row>
    <row r="54" spans="1:9" ht="24" customHeight="1" x14ac:dyDescent="0.25">
      <c r="A54" s="123" t="s">
        <v>26</v>
      </c>
      <c r="B54" s="202">
        <v>13</v>
      </c>
      <c r="C54" s="126"/>
      <c r="D54" s="173">
        <f t="shared" si="0"/>
        <v>1872</v>
      </c>
      <c r="E54" s="174">
        <f t="shared" si="3"/>
        <v>4550</v>
      </c>
      <c r="F54" s="175">
        <f t="shared" si="2"/>
        <v>6500</v>
      </c>
      <c r="G54" s="164"/>
      <c r="H54" s="163"/>
      <c r="I54" s="76"/>
    </row>
    <row r="55" spans="1:9" ht="24.95" customHeight="1" x14ac:dyDescent="0.25">
      <c r="A55" s="123" t="s">
        <v>27</v>
      </c>
      <c r="B55" s="201">
        <v>3.5</v>
      </c>
      <c r="C55" s="125"/>
      <c r="D55" s="173">
        <f t="shared" si="0"/>
        <v>504</v>
      </c>
      <c r="E55" s="174">
        <f t="shared" si="3"/>
        <v>1225</v>
      </c>
      <c r="F55" s="175">
        <f t="shared" si="2"/>
        <v>1750</v>
      </c>
      <c r="G55" s="164"/>
      <c r="H55" s="163"/>
      <c r="I55" s="76"/>
    </row>
    <row r="56" spans="1:9" ht="24.95" customHeight="1" x14ac:dyDescent="0.25">
      <c r="A56" s="123" t="s">
        <v>28</v>
      </c>
      <c r="B56" s="202">
        <v>12</v>
      </c>
      <c r="C56" s="126"/>
      <c r="D56" s="173">
        <f t="shared" si="0"/>
        <v>1728</v>
      </c>
      <c r="E56" s="174">
        <f t="shared" si="3"/>
        <v>4200</v>
      </c>
      <c r="F56" s="175">
        <f t="shared" si="2"/>
        <v>6000</v>
      </c>
      <c r="G56" s="164"/>
      <c r="H56" s="163"/>
      <c r="I56" s="76"/>
    </row>
    <row r="57" spans="1:9" ht="24.95" customHeight="1" x14ac:dyDescent="0.25">
      <c r="A57" s="123" t="s">
        <v>29</v>
      </c>
      <c r="B57" s="202">
        <v>12</v>
      </c>
      <c r="C57" s="126"/>
      <c r="D57" s="173">
        <f t="shared" si="0"/>
        <v>1728</v>
      </c>
      <c r="E57" s="174">
        <f t="shared" si="3"/>
        <v>4200</v>
      </c>
      <c r="F57" s="175">
        <f t="shared" si="2"/>
        <v>6000</v>
      </c>
      <c r="G57" s="164"/>
      <c r="H57" s="163"/>
      <c r="I57" s="76"/>
    </row>
    <row r="58" spans="1:9" ht="24.95" customHeight="1" x14ac:dyDescent="0.25">
      <c r="A58" s="123" t="s">
        <v>30</v>
      </c>
      <c r="B58" s="201">
        <v>7.5</v>
      </c>
      <c r="C58" s="125"/>
      <c r="D58" s="173">
        <f t="shared" si="0"/>
        <v>1080</v>
      </c>
      <c r="E58" s="174">
        <f t="shared" si="3"/>
        <v>2625</v>
      </c>
      <c r="F58" s="175">
        <f t="shared" si="2"/>
        <v>3750</v>
      </c>
      <c r="G58" s="164"/>
      <c r="H58" s="163"/>
      <c r="I58" s="76"/>
    </row>
    <row r="59" spans="1:9" ht="24.95" customHeight="1" x14ac:dyDescent="0.25">
      <c r="A59" s="285" t="s">
        <v>31</v>
      </c>
      <c r="B59" s="202"/>
      <c r="C59" s="126"/>
      <c r="D59" s="173"/>
      <c r="E59" s="174"/>
      <c r="F59" s="175"/>
      <c r="G59" s="163"/>
      <c r="H59" s="163"/>
      <c r="I59" s="76"/>
    </row>
    <row r="60" spans="1:9" ht="39.75" customHeight="1" x14ac:dyDescent="0.25">
      <c r="A60" s="123" t="s">
        <v>32</v>
      </c>
      <c r="B60" s="202">
        <v>90</v>
      </c>
      <c r="C60" s="126"/>
      <c r="D60" s="173">
        <f t="shared" si="0"/>
        <v>12960</v>
      </c>
      <c r="E60" s="174">
        <f t="shared" ref="E60:E72" si="4">+B60*$E$26</f>
        <v>31500</v>
      </c>
      <c r="F60" s="175">
        <f t="shared" si="2"/>
        <v>45000</v>
      </c>
      <c r="G60" s="164"/>
      <c r="H60" s="163"/>
      <c r="I60" s="76"/>
    </row>
    <row r="61" spans="1:9" ht="34.5" customHeight="1" x14ac:dyDescent="0.25">
      <c r="A61" s="123" t="s">
        <v>33</v>
      </c>
      <c r="B61" s="202">
        <v>130</v>
      </c>
      <c r="C61" s="126"/>
      <c r="D61" s="173">
        <f t="shared" si="0"/>
        <v>18720</v>
      </c>
      <c r="E61" s="174">
        <f t="shared" si="4"/>
        <v>45500</v>
      </c>
      <c r="F61" s="175">
        <f t="shared" si="2"/>
        <v>65000</v>
      </c>
      <c r="G61" s="164"/>
      <c r="H61" s="163"/>
      <c r="I61" s="76"/>
    </row>
    <row r="62" spans="1:9" ht="32.25" customHeight="1" x14ac:dyDescent="0.25">
      <c r="A62" s="123" t="s">
        <v>34</v>
      </c>
      <c r="B62" s="202">
        <v>50</v>
      </c>
      <c r="C62" s="126"/>
      <c r="D62" s="173">
        <f t="shared" si="0"/>
        <v>7200</v>
      </c>
      <c r="E62" s="174">
        <f t="shared" si="4"/>
        <v>17500</v>
      </c>
      <c r="F62" s="175">
        <f t="shared" si="2"/>
        <v>25000</v>
      </c>
      <c r="G62" s="164"/>
      <c r="H62" s="163"/>
      <c r="I62" s="76"/>
    </row>
    <row r="63" spans="1:9" ht="36" customHeight="1" x14ac:dyDescent="0.25">
      <c r="A63" s="123" t="s">
        <v>35</v>
      </c>
      <c r="B63" s="202">
        <v>50</v>
      </c>
      <c r="C63" s="126"/>
      <c r="D63" s="173">
        <f t="shared" si="0"/>
        <v>7200</v>
      </c>
      <c r="E63" s="174">
        <f t="shared" si="4"/>
        <v>17500</v>
      </c>
      <c r="F63" s="175">
        <f t="shared" si="2"/>
        <v>25000</v>
      </c>
      <c r="G63" s="164"/>
      <c r="H63" s="163"/>
      <c r="I63" s="76"/>
    </row>
    <row r="64" spans="1:9" ht="24.95" customHeight="1" x14ac:dyDescent="0.25">
      <c r="A64" s="123" t="s">
        <v>36</v>
      </c>
      <c r="B64" s="202">
        <v>50</v>
      </c>
      <c r="C64" s="126"/>
      <c r="D64" s="173">
        <f t="shared" si="0"/>
        <v>7200</v>
      </c>
      <c r="E64" s="174">
        <f t="shared" si="4"/>
        <v>17500</v>
      </c>
      <c r="F64" s="175">
        <f t="shared" si="2"/>
        <v>25000</v>
      </c>
      <c r="G64" s="164"/>
      <c r="H64" s="163"/>
      <c r="I64" s="76"/>
    </row>
    <row r="65" spans="1:9" ht="24.95" customHeight="1" x14ac:dyDescent="0.25">
      <c r="A65" s="123" t="s">
        <v>222</v>
      </c>
      <c r="B65" s="202">
        <v>13</v>
      </c>
      <c r="C65" s="126"/>
      <c r="D65" s="173">
        <f t="shared" si="0"/>
        <v>1872</v>
      </c>
      <c r="E65" s="174">
        <f t="shared" si="4"/>
        <v>4550</v>
      </c>
      <c r="F65" s="175">
        <f t="shared" si="2"/>
        <v>6500</v>
      </c>
      <c r="G65" s="164"/>
      <c r="H65" s="163"/>
      <c r="I65" s="76"/>
    </row>
    <row r="66" spans="1:9" ht="39" customHeight="1" x14ac:dyDescent="0.25">
      <c r="A66" s="127" t="s">
        <v>37</v>
      </c>
      <c r="B66" s="202">
        <v>41</v>
      </c>
      <c r="C66" s="126"/>
      <c r="D66" s="176">
        <f t="shared" si="0"/>
        <v>5904</v>
      </c>
      <c r="E66" s="174">
        <f t="shared" si="4"/>
        <v>14350</v>
      </c>
      <c r="F66" s="175">
        <f t="shared" si="2"/>
        <v>20500</v>
      </c>
      <c r="G66" s="164"/>
      <c r="H66" s="163"/>
      <c r="I66" s="76"/>
    </row>
    <row r="67" spans="1:9" ht="34.5" customHeight="1" x14ac:dyDescent="0.25">
      <c r="A67" s="127" t="s">
        <v>38</v>
      </c>
      <c r="B67" s="202"/>
      <c r="C67" s="126"/>
      <c r="D67" s="173"/>
      <c r="E67" s="174"/>
      <c r="F67" s="175"/>
      <c r="G67" s="163"/>
      <c r="H67" s="163"/>
      <c r="I67" s="76"/>
    </row>
    <row r="68" spans="1:9" ht="35.25" customHeight="1" x14ac:dyDescent="0.25">
      <c r="A68" s="127" t="s">
        <v>39</v>
      </c>
      <c r="B68" s="202">
        <v>20</v>
      </c>
      <c r="C68" s="126"/>
      <c r="D68" s="173">
        <f t="shared" si="0"/>
        <v>2880</v>
      </c>
      <c r="E68" s="174">
        <f t="shared" si="4"/>
        <v>7000</v>
      </c>
      <c r="F68" s="175">
        <f t="shared" si="2"/>
        <v>10000</v>
      </c>
      <c r="G68" s="164"/>
      <c r="H68" s="163"/>
      <c r="I68" s="76"/>
    </row>
    <row r="69" spans="1:9" ht="26.45" customHeight="1" x14ac:dyDescent="0.25">
      <c r="A69" s="127" t="s">
        <v>40</v>
      </c>
      <c r="B69" s="202"/>
      <c r="C69" s="126"/>
      <c r="D69" s="173"/>
      <c r="E69" s="174"/>
      <c r="F69" s="175"/>
      <c r="G69" s="163"/>
      <c r="H69" s="163"/>
      <c r="I69" s="76"/>
    </row>
    <row r="70" spans="1:9" ht="34.5" customHeight="1" x14ac:dyDescent="0.25">
      <c r="A70" s="127" t="s">
        <v>39</v>
      </c>
      <c r="B70" s="202">
        <v>17</v>
      </c>
      <c r="C70" s="126"/>
      <c r="D70" s="173">
        <f t="shared" si="0"/>
        <v>2448</v>
      </c>
      <c r="E70" s="174">
        <f t="shared" si="4"/>
        <v>5950</v>
      </c>
      <c r="F70" s="175">
        <f t="shared" si="2"/>
        <v>8500</v>
      </c>
      <c r="G70" s="164"/>
      <c r="H70" s="163"/>
      <c r="I70" s="76"/>
    </row>
    <row r="71" spans="1:9" ht="24.95" customHeight="1" x14ac:dyDescent="0.25">
      <c r="A71" s="123" t="s">
        <v>41</v>
      </c>
      <c r="B71" s="202"/>
      <c r="C71" s="126"/>
      <c r="D71" s="173"/>
      <c r="E71" s="174"/>
      <c r="F71" s="175"/>
      <c r="G71" s="163"/>
      <c r="H71" s="163"/>
      <c r="I71" s="76"/>
    </row>
    <row r="72" spans="1:9" ht="27" customHeight="1" x14ac:dyDescent="0.25">
      <c r="A72" s="128" t="s">
        <v>42</v>
      </c>
      <c r="B72" s="203">
        <v>17</v>
      </c>
      <c r="C72" s="126"/>
      <c r="D72" s="173">
        <f t="shared" si="0"/>
        <v>2448</v>
      </c>
      <c r="E72" s="174">
        <f t="shared" si="4"/>
        <v>5950</v>
      </c>
      <c r="F72" s="175">
        <f t="shared" si="2"/>
        <v>8500</v>
      </c>
      <c r="G72" s="164"/>
      <c r="H72" s="163"/>
      <c r="I72" s="76"/>
    </row>
    <row r="73" spans="1:9" ht="24.95" customHeight="1" x14ac:dyDescent="0.25">
      <c r="A73" s="129" t="s">
        <v>43</v>
      </c>
      <c r="B73" s="204"/>
      <c r="C73" s="286"/>
      <c r="D73" s="286"/>
      <c r="E73" s="286"/>
      <c r="F73" s="175"/>
      <c r="G73" s="156"/>
      <c r="H73" s="156"/>
      <c r="I73" s="156"/>
    </row>
    <row r="74" spans="1:9" ht="33" customHeight="1" x14ac:dyDescent="0.25">
      <c r="A74" s="115" t="s">
        <v>44</v>
      </c>
      <c r="B74" s="204"/>
      <c r="C74" s="286" t="s">
        <v>193</v>
      </c>
      <c r="D74" s="286"/>
      <c r="E74" s="181" t="s">
        <v>207</v>
      </c>
      <c r="F74" s="181" t="s">
        <v>217</v>
      </c>
      <c r="G74" s="157"/>
      <c r="H74" s="157"/>
      <c r="I74" s="157"/>
    </row>
    <row r="75" spans="1:9" ht="32.25" customHeight="1" x14ac:dyDescent="0.25">
      <c r="A75" s="115"/>
      <c r="B75" s="205"/>
      <c r="C75" s="169" t="s">
        <v>108</v>
      </c>
      <c r="D75" s="113" t="s">
        <v>190</v>
      </c>
      <c r="E75" s="182" t="s">
        <v>215</v>
      </c>
      <c r="F75" s="182" t="s">
        <v>218</v>
      </c>
      <c r="G75" s="185"/>
      <c r="H75" s="160"/>
      <c r="I75" s="160"/>
    </row>
    <row r="76" spans="1:9" ht="54" customHeight="1" x14ac:dyDescent="0.25">
      <c r="A76" s="130" t="s">
        <v>45</v>
      </c>
      <c r="B76" s="206">
        <v>185</v>
      </c>
      <c r="C76" s="124">
        <v>144</v>
      </c>
      <c r="D76" s="173">
        <f t="shared" si="0"/>
        <v>26640</v>
      </c>
      <c r="E76" s="174">
        <f t="shared" ref="E76" si="5">+B76*$E$26</f>
        <v>64750</v>
      </c>
      <c r="F76" s="175">
        <f t="shared" si="2"/>
        <v>92500</v>
      </c>
      <c r="G76" s="164"/>
      <c r="H76" s="163"/>
      <c r="I76" s="76"/>
    </row>
    <row r="77" spans="1:9" ht="21" customHeight="1" x14ac:dyDescent="0.25">
      <c r="A77" s="127" t="s">
        <v>46</v>
      </c>
      <c r="B77" s="207"/>
      <c r="C77" s="126"/>
      <c r="D77" s="173"/>
      <c r="E77" s="174"/>
      <c r="F77" s="175">
        <f t="shared" si="2"/>
        <v>0</v>
      </c>
      <c r="G77" s="164"/>
      <c r="H77" s="163"/>
      <c r="I77" s="76"/>
    </row>
    <row r="78" spans="1:9" ht="17.25" customHeight="1" x14ac:dyDescent="0.25">
      <c r="A78" s="127" t="s">
        <v>47</v>
      </c>
      <c r="B78" s="207">
        <v>85</v>
      </c>
      <c r="C78" s="126"/>
      <c r="D78" s="173">
        <f t="shared" si="0"/>
        <v>12240</v>
      </c>
      <c r="E78" s="174">
        <f t="shared" ref="E78:E80" si="6">+B78*$E$26</f>
        <v>29750</v>
      </c>
      <c r="F78" s="175">
        <f t="shared" si="2"/>
        <v>42500</v>
      </c>
      <c r="G78" s="164"/>
      <c r="H78" s="163"/>
      <c r="I78" s="76"/>
    </row>
    <row r="79" spans="1:9" ht="24.95" customHeight="1" x14ac:dyDescent="0.25">
      <c r="A79" s="123" t="s">
        <v>48</v>
      </c>
      <c r="B79" s="207">
        <v>15</v>
      </c>
      <c r="C79" s="126"/>
      <c r="D79" s="173">
        <f t="shared" si="0"/>
        <v>2160</v>
      </c>
      <c r="E79" s="174">
        <f t="shared" si="6"/>
        <v>5250</v>
      </c>
      <c r="F79" s="175">
        <f t="shared" si="2"/>
        <v>7500</v>
      </c>
      <c r="G79" s="164"/>
      <c r="H79" s="163"/>
      <c r="I79" s="76"/>
    </row>
    <row r="80" spans="1:9" ht="38.25" customHeight="1" x14ac:dyDescent="0.25">
      <c r="A80" s="123" t="s">
        <v>49</v>
      </c>
      <c r="B80" s="207">
        <v>18</v>
      </c>
      <c r="C80" s="126"/>
      <c r="D80" s="173">
        <f t="shared" si="0"/>
        <v>2592</v>
      </c>
      <c r="E80" s="174">
        <f t="shared" si="6"/>
        <v>6300</v>
      </c>
      <c r="F80" s="175">
        <f t="shared" si="2"/>
        <v>9000</v>
      </c>
      <c r="G80" s="164"/>
      <c r="H80" s="163"/>
      <c r="I80" s="76"/>
    </row>
    <row r="81" spans="1:9" ht="28.5" customHeight="1" x14ac:dyDescent="0.25">
      <c r="A81" s="123" t="s">
        <v>223</v>
      </c>
      <c r="B81" s="207"/>
      <c r="C81" s="126"/>
      <c r="D81" s="173"/>
      <c r="E81" s="174"/>
      <c r="F81" s="280"/>
      <c r="G81" s="163"/>
      <c r="H81" s="163"/>
      <c r="I81" s="76"/>
    </row>
    <row r="82" spans="1:9" ht="28.5" customHeight="1" x14ac:dyDescent="0.25">
      <c r="A82" s="123" t="s">
        <v>230</v>
      </c>
      <c r="B82" s="207">
        <v>13</v>
      </c>
      <c r="C82" s="126"/>
      <c r="D82" s="173">
        <f t="shared" si="0"/>
        <v>1872</v>
      </c>
      <c r="E82" s="174">
        <f t="shared" ref="E82" si="7">+B82*$E$26</f>
        <v>4550</v>
      </c>
      <c r="F82" s="175">
        <f t="shared" si="2"/>
        <v>6500</v>
      </c>
      <c r="G82" s="164"/>
      <c r="H82" s="163"/>
      <c r="I82" s="76"/>
    </row>
    <row r="83" spans="1:9" ht="24.75" customHeight="1" x14ac:dyDescent="0.25">
      <c r="A83" s="127" t="s">
        <v>50</v>
      </c>
      <c r="B83" s="207"/>
      <c r="C83" s="126"/>
      <c r="D83" s="173"/>
      <c r="E83" s="174"/>
      <c r="F83" s="175">
        <f t="shared" si="2"/>
        <v>0</v>
      </c>
      <c r="G83" s="163"/>
      <c r="H83" s="163"/>
      <c r="I83" s="76"/>
    </row>
    <row r="84" spans="1:9" ht="39" customHeight="1" x14ac:dyDescent="0.25">
      <c r="A84" s="127" t="s">
        <v>51</v>
      </c>
      <c r="B84" s="207">
        <v>38</v>
      </c>
      <c r="C84" s="126"/>
      <c r="D84" s="173">
        <f t="shared" si="0"/>
        <v>5472</v>
      </c>
      <c r="E84" s="174">
        <f t="shared" ref="E84:E88" si="8">+B84*$E$26</f>
        <v>13300</v>
      </c>
      <c r="F84" s="175">
        <f t="shared" si="2"/>
        <v>19000</v>
      </c>
      <c r="G84" s="164"/>
      <c r="H84" s="163"/>
      <c r="I84" s="76"/>
    </row>
    <row r="85" spans="1:9" ht="20.25" customHeight="1" x14ac:dyDescent="0.25">
      <c r="A85" s="127" t="s">
        <v>52</v>
      </c>
      <c r="B85" s="207">
        <v>13</v>
      </c>
      <c r="C85" s="126"/>
      <c r="D85" s="173">
        <f t="shared" si="0"/>
        <v>1872</v>
      </c>
      <c r="E85" s="174">
        <f t="shared" si="8"/>
        <v>4550</v>
      </c>
      <c r="F85" s="175">
        <f t="shared" si="2"/>
        <v>6500</v>
      </c>
      <c r="G85" s="164"/>
      <c r="H85" s="163"/>
      <c r="I85" s="76"/>
    </row>
    <row r="86" spans="1:9" ht="22.5" customHeight="1" x14ac:dyDescent="0.25">
      <c r="A86" s="127" t="s">
        <v>53</v>
      </c>
      <c r="B86" s="207">
        <v>92</v>
      </c>
      <c r="C86" s="126"/>
      <c r="D86" s="173">
        <f t="shared" si="0"/>
        <v>13248</v>
      </c>
      <c r="E86" s="174">
        <f t="shared" si="8"/>
        <v>32200</v>
      </c>
      <c r="F86" s="175">
        <f t="shared" si="2"/>
        <v>46000</v>
      </c>
      <c r="G86" s="164"/>
      <c r="H86" s="163"/>
      <c r="I86" s="76"/>
    </row>
    <row r="87" spans="1:9" ht="22.5" customHeight="1" x14ac:dyDescent="0.25">
      <c r="A87" s="127" t="s">
        <v>54</v>
      </c>
      <c r="B87" s="207">
        <v>26</v>
      </c>
      <c r="C87" s="126"/>
      <c r="D87" s="173">
        <f t="shared" si="0"/>
        <v>3744</v>
      </c>
      <c r="E87" s="174">
        <f t="shared" si="8"/>
        <v>9100</v>
      </c>
      <c r="F87" s="175">
        <f t="shared" si="2"/>
        <v>13000</v>
      </c>
      <c r="G87" s="164"/>
      <c r="H87" s="163"/>
      <c r="I87" s="76"/>
    </row>
    <row r="88" spans="1:9" ht="39.75" customHeight="1" x14ac:dyDescent="0.25">
      <c r="A88" s="131" t="s">
        <v>55</v>
      </c>
      <c r="B88" s="208">
        <v>22</v>
      </c>
      <c r="C88" s="126"/>
      <c r="D88" s="173">
        <f t="shared" si="0"/>
        <v>3168</v>
      </c>
      <c r="E88" s="174">
        <f t="shared" si="8"/>
        <v>7700</v>
      </c>
      <c r="F88" s="175">
        <f t="shared" si="2"/>
        <v>11000</v>
      </c>
      <c r="G88" s="164"/>
      <c r="H88" s="163"/>
      <c r="I88" s="76"/>
    </row>
    <row r="89" spans="1:9" ht="24.95" customHeight="1" x14ac:dyDescent="0.25">
      <c r="A89" s="85"/>
      <c r="B89" s="209"/>
      <c r="C89" s="286"/>
      <c r="D89" s="286"/>
      <c r="E89" s="286"/>
      <c r="F89" s="85"/>
      <c r="G89" s="288"/>
      <c r="H89" s="288"/>
      <c r="I89" s="288"/>
    </row>
    <row r="90" spans="1:9" ht="24.95" customHeight="1" x14ac:dyDescent="0.25">
      <c r="A90" s="132" t="s">
        <v>56</v>
      </c>
      <c r="B90" s="210"/>
      <c r="C90" s="286" t="s">
        <v>193</v>
      </c>
      <c r="D90" s="286"/>
      <c r="E90" s="181" t="s">
        <v>207</v>
      </c>
      <c r="F90" s="186" t="s">
        <v>217</v>
      </c>
      <c r="G90" s="157"/>
      <c r="H90" s="157"/>
      <c r="I90" s="157"/>
    </row>
    <row r="91" spans="1:9" ht="33" customHeight="1" x14ac:dyDescent="0.25">
      <c r="A91" s="132"/>
      <c r="B91" s="210"/>
      <c r="C91" s="169" t="s">
        <v>108</v>
      </c>
      <c r="D91" s="113" t="s">
        <v>190</v>
      </c>
      <c r="E91" s="182" t="s">
        <v>215</v>
      </c>
      <c r="F91" s="182" t="s">
        <v>191</v>
      </c>
      <c r="G91" s="185"/>
      <c r="H91" s="160"/>
      <c r="I91" s="160"/>
    </row>
    <row r="92" spans="1:9" ht="56.25" customHeight="1" x14ac:dyDescent="0.25">
      <c r="A92" s="134" t="s">
        <v>57</v>
      </c>
      <c r="B92" s="206">
        <v>37</v>
      </c>
      <c r="C92" s="124">
        <v>144</v>
      </c>
      <c r="D92" s="173">
        <f t="shared" si="0"/>
        <v>5328</v>
      </c>
      <c r="E92" s="174">
        <f t="shared" ref="E92" si="9">+B92*$E$26</f>
        <v>12950</v>
      </c>
      <c r="F92" s="175">
        <f t="shared" ref="F92:F108" si="10">$F$26*B92</f>
        <v>18500</v>
      </c>
      <c r="G92" s="164"/>
      <c r="H92" s="163"/>
      <c r="I92" s="76"/>
    </row>
    <row r="93" spans="1:9" ht="59.25" customHeight="1" x14ac:dyDescent="0.25">
      <c r="A93" s="135" t="s">
        <v>58</v>
      </c>
      <c r="B93" s="207"/>
      <c r="C93" s="126"/>
      <c r="D93" s="173"/>
      <c r="E93" s="174"/>
      <c r="F93" s="175"/>
      <c r="G93" s="163"/>
      <c r="H93" s="163"/>
      <c r="I93" s="76"/>
    </row>
    <row r="94" spans="1:9" ht="19.5" customHeight="1" x14ac:dyDescent="0.25">
      <c r="A94" s="135" t="s">
        <v>59</v>
      </c>
      <c r="B94" s="207">
        <v>12</v>
      </c>
      <c r="C94" s="126"/>
      <c r="D94" s="173">
        <f t="shared" si="0"/>
        <v>1728</v>
      </c>
      <c r="E94" s="174">
        <f t="shared" ref="E94:E98" si="11">+B94*$E$26</f>
        <v>4200</v>
      </c>
      <c r="F94" s="175">
        <f t="shared" si="10"/>
        <v>6000</v>
      </c>
      <c r="G94" s="164"/>
      <c r="H94" s="163"/>
      <c r="I94" s="76"/>
    </row>
    <row r="95" spans="1:9" ht="20.25" customHeight="1" x14ac:dyDescent="0.25">
      <c r="A95" s="135" t="s">
        <v>60</v>
      </c>
      <c r="B95" s="207">
        <v>18</v>
      </c>
      <c r="C95" s="126"/>
      <c r="D95" s="173">
        <f t="shared" si="0"/>
        <v>2592</v>
      </c>
      <c r="E95" s="174">
        <f t="shared" si="11"/>
        <v>6300</v>
      </c>
      <c r="F95" s="175">
        <f t="shared" si="10"/>
        <v>9000</v>
      </c>
      <c r="G95" s="164"/>
      <c r="H95" s="163"/>
      <c r="I95" s="76"/>
    </row>
    <row r="96" spans="1:9" ht="20.25" customHeight="1" x14ac:dyDescent="0.25">
      <c r="A96" s="135" t="s">
        <v>61</v>
      </c>
      <c r="B96" s="207">
        <v>23</v>
      </c>
      <c r="C96" s="126"/>
      <c r="D96" s="173">
        <f t="shared" si="0"/>
        <v>3312</v>
      </c>
      <c r="E96" s="174">
        <f t="shared" si="11"/>
        <v>8050</v>
      </c>
      <c r="F96" s="175">
        <f t="shared" si="10"/>
        <v>11500</v>
      </c>
      <c r="G96" s="164"/>
      <c r="H96" s="163"/>
      <c r="I96" s="76"/>
    </row>
    <row r="97" spans="1:9" ht="24.75" customHeight="1" x14ac:dyDescent="0.25">
      <c r="A97" s="135" t="s">
        <v>62</v>
      </c>
      <c r="B97" s="207">
        <v>3</v>
      </c>
      <c r="C97" s="126"/>
      <c r="D97" s="173">
        <f t="shared" si="0"/>
        <v>432</v>
      </c>
      <c r="E97" s="174">
        <f t="shared" si="11"/>
        <v>1050</v>
      </c>
      <c r="F97" s="175">
        <f t="shared" si="10"/>
        <v>1500</v>
      </c>
      <c r="G97" s="164"/>
      <c r="H97" s="163"/>
      <c r="I97" s="76"/>
    </row>
    <row r="98" spans="1:9" ht="38.25" customHeight="1" x14ac:dyDescent="0.25">
      <c r="A98" s="135" t="s">
        <v>63</v>
      </c>
      <c r="B98" s="207">
        <v>12</v>
      </c>
      <c r="C98" s="126"/>
      <c r="D98" s="173">
        <f t="shared" si="0"/>
        <v>1728</v>
      </c>
      <c r="E98" s="174">
        <f t="shared" si="11"/>
        <v>4200</v>
      </c>
      <c r="F98" s="175">
        <f t="shared" si="10"/>
        <v>6000</v>
      </c>
      <c r="G98" s="164"/>
      <c r="H98" s="163"/>
      <c r="I98" s="76"/>
    </row>
    <row r="99" spans="1:9" ht="45" customHeight="1" x14ac:dyDescent="0.25">
      <c r="A99" s="135" t="s">
        <v>64</v>
      </c>
      <c r="B99" s="207"/>
      <c r="C99" s="126"/>
      <c r="D99" s="173"/>
      <c r="E99" s="174"/>
      <c r="F99" s="175"/>
      <c r="G99" s="163"/>
      <c r="H99" s="163"/>
      <c r="I99" s="76"/>
    </row>
    <row r="100" spans="1:9" ht="24.95" customHeight="1" x14ac:dyDescent="0.25">
      <c r="A100" s="135" t="s">
        <v>65</v>
      </c>
      <c r="B100" s="207">
        <v>27</v>
      </c>
      <c r="C100" s="126"/>
      <c r="D100" s="173">
        <f t="shared" si="0"/>
        <v>3888</v>
      </c>
      <c r="E100" s="174">
        <f t="shared" ref="E100:E108" si="12">+B100*$E$26</f>
        <v>9450</v>
      </c>
      <c r="F100" s="175">
        <f t="shared" si="10"/>
        <v>13500</v>
      </c>
      <c r="G100" s="164"/>
      <c r="H100" s="163"/>
      <c r="I100" s="76"/>
    </row>
    <row r="101" spans="1:9" ht="42" customHeight="1" x14ac:dyDescent="0.25">
      <c r="A101" s="135" t="s">
        <v>66</v>
      </c>
      <c r="B101" s="207">
        <v>19</v>
      </c>
      <c r="C101" s="126"/>
      <c r="D101" s="173">
        <f t="shared" si="0"/>
        <v>2736</v>
      </c>
      <c r="E101" s="174">
        <f t="shared" si="12"/>
        <v>6650</v>
      </c>
      <c r="F101" s="175">
        <f t="shared" si="10"/>
        <v>9500</v>
      </c>
      <c r="G101" s="164"/>
      <c r="H101" s="163"/>
      <c r="I101" s="76"/>
    </row>
    <row r="102" spans="1:9" ht="27" customHeight="1" x14ac:dyDescent="0.25">
      <c r="A102" s="135" t="s">
        <v>67</v>
      </c>
      <c r="B102" s="207">
        <v>15</v>
      </c>
      <c r="C102" s="126"/>
      <c r="D102" s="173">
        <f t="shared" si="0"/>
        <v>2160</v>
      </c>
      <c r="E102" s="174">
        <f t="shared" si="12"/>
        <v>5250</v>
      </c>
      <c r="F102" s="175">
        <f t="shared" si="10"/>
        <v>7500</v>
      </c>
      <c r="G102" s="164"/>
      <c r="H102" s="163"/>
      <c r="I102" s="76"/>
    </row>
    <row r="103" spans="1:9" ht="33" customHeight="1" x14ac:dyDescent="0.25">
      <c r="A103" s="135" t="s">
        <v>68</v>
      </c>
      <c r="B103" s="207">
        <v>12</v>
      </c>
      <c r="C103" s="126"/>
      <c r="D103" s="173">
        <f t="shared" si="0"/>
        <v>1728</v>
      </c>
      <c r="E103" s="174">
        <f t="shared" si="12"/>
        <v>4200</v>
      </c>
      <c r="F103" s="175">
        <f t="shared" si="10"/>
        <v>6000</v>
      </c>
      <c r="G103" s="164"/>
      <c r="H103" s="163"/>
      <c r="I103" s="76"/>
    </row>
    <row r="104" spans="1:9" ht="27.75" customHeight="1" x14ac:dyDescent="0.25">
      <c r="A104" s="135" t="s">
        <v>69</v>
      </c>
      <c r="B104" s="207">
        <v>2</v>
      </c>
      <c r="C104" s="126"/>
      <c r="D104" s="173">
        <f t="shared" si="0"/>
        <v>288</v>
      </c>
      <c r="E104" s="174">
        <f t="shared" si="12"/>
        <v>700</v>
      </c>
      <c r="F104" s="175">
        <f t="shared" si="10"/>
        <v>1000</v>
      </c>
      <c r="G104" s="164"/>
      <c r="H104" s="163"/>
      <c r="I104" s="76"/>
    </row>
    <row r="105" spans="1:9" ht="36.75" customHeight="1" x14ac:dyDescent="0.25">
      <c r="A105" s="135" t="s">
        <v>70</v>
      </c>
      <c r="B105" s="207">
        <v>2</v>
      </c>
      <c r="C105" s="126"/>
      <c r="D105" s="173">
        <f t="shared" si="0"/>
        <v>288</v>
      </c>
      <c r="E105" s="174">
        <f t="shared" si="12"/>
        <v>700</v>
      </c>
      <c r="F105" s="175">
        <f t="shared" si="10"/>
        <v>1000</v>
      </c>
      <c r="G105" s="164"/>
      <c r="H105" s="163"/>
      <c r="I105" s="76"/>
    </row>
    <row r="106" spans="1:9" ht="24.95" customHeight="1" x14ac:dyDescent="0.25">
      <c r="A106" s="136" t="s">
        <v>71</v>
      </c>
      <c r="B106" s="207">
        <v>12</v>
      </c>
      <c r="C106" s="126"/>
      <c r="D106" s="173">
        <f t="shared" si="0"/>
        <v>1728</v>
      </c>
      <c r="E106" s="174">
        <f t="shared" si="12"/>
        <v>4200</v>
      </c>
      <c r="F106" s="175">
        <f t="shared" si="10"/>
        <v>6000</v>
      </c>
      <c r="G106" s="164"/>
      <c r="H106" s="163"/>
      <c r="I106" s="76"/>
    </row>
    <row r="107" spans="1:9" ht="60" customHeight="1" x14ac:dyDescent="0.25">
      <c r="A107" s="135" t="s">
        <v>72</v>
      </c>
      <c r="B107" s="207">
        <v>89</v>
      </c>
      <c r="C107" s="126"/>
      <c r="D107" s="173">
        <f t="shared" si="0"/>
        <v>12816</v>
      </c>
      <c r="E107" s="174">
        <f t="shared" si="12"/>
        <v>31150</v>
      </c>
      <c r="F107" s="175">
        <f t="shared" si="10"/>
        <v>44500</v>
      </c>
      <c r="G107" s="164"/>
      <c r="H107" s="163"/>
      <c r="I107" s="76"/>
    </row>
    <row r="108" spans="1:9" ht="54.75" customHeight="1" x14ac:dyDescent="0.25">
      <c r="A108" s="135" t="s">
        <v>73</v>
      </c>
      <c r="B108" s="207">
        <v>36</v>
      </c>
      <c r="C108" s="126"/>
      <c r="D108" s="173">
        <f t="shared" ref="D108:D130" si="13">+B108*$C$26</f>
        <v>5184</v>
      </c>
      <c r="E108" s="174">
        <f t="shared" si="12"/>
        <v>12600</v>
      </c>
      <c r="F108" s="175">
        <f t="shared" si="10"/>
        <v>18000</v>
      </c>
      <c r="G108" s="164"/>
      <c r="H108" s="163"/>
      <c r="I108" s="76"/>
    </row>
    <row r="109" spans="1:9" ht="82.5" customHeight="1" x14ac:dyDescent="0.25">
      <c r="A109" s="136" t="s">
        <v>74</v>
      </c>
      <c r="B109" s="207"/>
      <c r="C109" s="126"/>
      <c r="D109" s="173"/>
      <c r="E109" s="165"/>
      <c r="F109" s="175"/>
      <c r="G109" s="163"/>
      <c r="H109" s="163"/>
      <c r="I109" s="76"/>
    </row>
    <row r="110" spans="1:9" ht="68.25" customHeight="1" x14ac:dyDescent="0.25">
      <c r="A110" s="137" t="s">
        <v>75</v>
      </c>
      <c r="B110" s="211"/>
      <c r="C110" s="138"/>
      <c r="D110" s="173"/>
      <c r="E110" s="165"/>
      <c r="F110" s="175"/>
      <c r="G110" s="163"/>
      <c r="H110" s="163"/>
      <c r="I110" s="76"/>
    </row>
    <row r="111" spans="1:9" ht="30.75" customHeight="1" x14ac:dyDescent="0.25">
      <c r="A111" s="139"/>
      <c r="B111" s="212"/>
      <c r="C111" s="286"/>
      <c r="D111" s="286"/>
      <c r="E111" s="286"/>
      <c r="F111" s="85"/>
      <c r="G111" s="288"/>
      <c r="H111" s="288"/>
      <c r="I111" s="288"/>
    </row>
    <row r="112" spans="1:9" ht="15.75" x14ac:dyDescent="0.25">
      <c r="A112" s="132" t="s">
        <v>13</v>
      </c>
      <c r="B112" s="210"/>
      <c r="C112" s="286" t="s">
        <v>193</v>
      </c>
      <c r="D112" s="286"/>
      <c r="E112" s="181" t="s">
        <v>207</v>
      </c>
      <c r="F112" s="186" t="s">
        <v>217</v>
      </c>
      <c r="G112" s="157"/>
      <c r="H112" s="157"/>
      <c r="I112" s="157"/>
    </row>
    <row r="113" spans="1:9" ht="31.5" x14ac:dyDescent="0.25">
      <c r="A113" s="132"/>
      <c r="B113" s="213"/>
      <c r="C113" s="169" t="s">
        <v>108</v>
      </c>
      <c r="D113" s="113" t="s">
        <v>190</v>
      </c>
      <c r="E113" s="182" t="s">
        <v>215</v>
      </c>
      <c r="F113" s="182" t="s">
        <v>191</v>
      </c>
      <c r="G113" s="185"/>
      <c r="H113" s="160"/>
      <c r="I113" s="160"/>
    </row>
    <row r="114" spans="1:9" ht="30" customHeight="1" x14ac:dyDescent="0.25">
      <c r="A114" s="140" t="s">
        <v>76</v>
      </c>
      <c r="B114" s="214"/>
      <c r="C114" s="124">
        <v>144</v>
      </c>
      <c r="D114" s="173"/>
      <c r="E114" s="165"/>
      <c r="F114" s="85"/>
      <c r="G114" s="163"/>
      <c r="H114" s="163"/>
      <c r="I114" s="76"/>
    </row>
    <row r="115" spans="1:9" ht="62.25" customHeight="1" x14ac:dyDescent="0.25">
      <c r="A115" s="141" t="s">
        <v>77</v>
      </c>
      <c r="B115" s="215"/>
      <c r="C115" s="138"/>
      <c r="D115" s="173"/>
      <c r="E115" s="165"/>
      <c r="F115" s="85"/>
      <c r="G115" s="163"/>
      <c r="H115" s="163"/>
      <c r="I115" s="76"/>
    </row>
    <row r="116" spans="1:9" s="3" customFormat="1" ht="93" customHeight="1" x14ac:dyDescent="0.25">
      <c r="A116" s="142" t="s">
        <v>78</v>
      </c>
      <c r="B116" s="216"/>
      <c r="C116" s="143"/>
      <c r="D116" s="173"/>
      <c r="E116" s="165"/>
      <c r="F116" s="104"/>
      <c r="G116" s="178"/>
      <c r="H116" s="163"/>
      <c r="I116" s="86"/>
    </row>
    <row r="117" spans="1:9" ht="21.75" customHeight="1" x14ac:dyDescent="0.25">
      <c r="A117" s="127" t="s">
        <v>79</v>
      </c>
      <c r="B117" s="216"/>
      <c r="C117" s="143"/>
      <c r="D117" s="173"/>
      <c r="E117" s="165"/>
      <c r="F117" s="85"/>
      <c r="G117" s="163"/>
      <c r="H117" s="163"/>
      <c r="I117" s="76"/>
    </row>
    <row r="118" spans="1:9" ht="23.25" customHeight="1" x14ac:dyDescent="0.25">
      <c r="A118" s="127" t="s">
        <v>105</v>
      </c>
      <c r="B118" s="216">
        <v>9</v>
      </c>
      <c r="C118" s="143"/>
      <c r="D118" s="173">
        <f t="shared" si="13"/>
        <v>1296</v>
      </c>
      <c r="E118" s="174">
        <f t="shared" ref="E118" si="14">+B118*$E$26</f>
        <v>3150</v>
      </c>
      <c r="F118" s="174">
        <f>$F$26*B118</f>
        <v>4500</v>
      </c>
      <c r="G118" s="164"/>
      <c r="H118" s="163"/>
      <c r="I118" s="76"/>
    </row>
    <row r="119" spans="1:9" ht="39" customHeight="1" x14ac:dyDescent="0.25">
      <c r="A119" s="131" t="s">
        <v>106</v>
      </c>
      <c r="B119" s="217"/>
      <c r="C119" s="143"/>
      <c r="D119" s="173"/>
      <c r="E119" s="165"/>
      <c r="F119" s="85"/>
      <c r="G119" s="163"/>
      <c r="H119" s="163"/>
      <c r="I119" s="76"/>
    </row>
    <row r="120" spans="1:9" ht="24.95" customHeight="1" x14ac:dyDescent="0.25">
      <c r="A120" s="115"/>
      <c r="B120" s="205"/>
      <c r="C120" s="286"/>
      <c r="D120" s="286"/>
      <c r="E120" s="286"/>
      <c r="F120" s="85"/>
      <c r="G120" s="288"/>
      <c r="H120" s="288"/>
      <c r="I120" s="288"/>
    </row>
    <row r="121" spans="1:9" ht="24.95" customHeight="1" x14ac:dyDescent="0.25">
      <c r="A121" s="115" t="s">
        <v>14</v>
      </c>
      <c r="B121" s="205"/>
      <c r="C121" s="286" t="s">
        <v>193</v>
      </c>
      <c r="D121" s="286"/>
      <c r="E121" s="181" t="s">
        <v>207</v>
      </c>
      <c r="F121" s="186" t="s">
        <v>217</v>
      </c>
      <c r="G121" s="157"/>
      <c r="H121" s="157"/>
      <c r="I121" s="157"/>
    </row>
    <row r="122" spans="1:9" ht="24.95" customHeight="1" x14ac:dyDescent="0.25">
      <c r="A122" s="115"/>
      <c r="B122" s="205"/>
      <c r="C122" s="169" t="s">
        <v>108</v>
      </c>
      <c r="D122" s="113" t="s">
        <v>190</v>
      </c>
      <c r="E122" s="182" t="s">
        <v>215</v>
      </c>
      <c r="F122" s="182" t="s">
        <v>191</v>
      </c>
      <c r="G122" s="160"/>
      <c r="H122" s="160"/>
      <c r="I122" s="160"/>
    </row>
    <row r="123" spans="1:9" ht="24.95" customHeight="1" x14ac:dyDescent="0.25">
      <c r="A123" s="144" t="s">
        <v>80</v>
      </c>
      <c r="B123" s="218"/>
      <c r="C123" s="124">
        <v>144</v>
      </c>
      <c r="D123" s="173"/>
      <c r="E123" s="165"/>
      <c r="F123" s="85"/>
      <c r="G123" s="172"/>
      <c r="H123" s="163"/>
      <c r="I123" s="76"/>
    </row>
    <row r="124" spans="1:9" ht="24.95" customHeight="1" x14ac:dyDescent="0.25">
      <c r="A124" s="145" t="s">
        <v>81</v>
      </c>
      <c r="B124" s="219"/>
      <c r="C124" s="146"/>
      <c r="D124" s="173"/>
      <c r="E124" s="165"/>
      <c r="F124" s="85"/>
      <c r="G124" s="163"/>
      <c r="H124" s="163"/>
      <c r="I124" s="76"/>
    </row>
    <row r="125" spans="1:9" ht="24.95" customHeight="1" x14ac:dyDescent="0.25">
      <c r="A125" s="147" t="s">
        <v>82</v>
      </c>
      <c r="B125" s="220">
        <v>15</v>
      </c>
      <c r="C125" s="146"/>
      <c r="D125" s="173">
        <f t="shared" si="13"/>
        <v>2160</v>
      </c>
      <c r="E125" s="174">
        <f t="shared" ref="E125" si="15">+B125*$E$26</f>
        <v>5250</v>
      </c>
      <c r="F125" s="174">
        <f>$F$26*B125</f>
        <v>7500</v>
      </c>
      <c r="G125" s="164"/>
      <c r="H125" s="163"/>
      <c r="I125" s="76"/>
    </row>
    <row r="126" spans="1:9" ht="24.95" customHeight="1" x14ac:dyDescent="0.25">
      <c r="A126" s="85"/>
      <c r="B126" s="209"/>
      <c r="C126" s="177"/>
      <c r="D126" s="173"/>
      <c r="E126" s="174"/>
      <c r="F126" s="85"/>
      <c r="G126" s="163"/>
      <c r="H126" s="163"/>
      <c r="I126" s="76"/>
    </row>
    <row r="127" spans="1:9" ht="24.95" customHeight="1" x14ac:dyDescent="0.25">
      <c r="A127" s="132" t="s">
        <v>15</v>
      </c>
      <c r="B127" s="210"/>
      <c r="C127" s="133"/>
      <c r="D127" s="173"/>
      <c r="E127" s="181" t="s">
        <v>207</v>
      </c>
      <c r="F127" s="186" t="s">
        <v>217</v>
      </c>
      <c r="G127" s="163"/>
      <c r="H127" s="163"/>
      <c r="I127" s="76"/>
    </row>
    <row r="128" spans="1:9" ht="24.95" customHeight="1" x14ac:dyDescent="0.25">
      <c r="A128" s="85"/>
      <c r="B128" s="209"/>
      <c r="C128" s="177"/>
      <c r="D128" s="173"/>
      <c r="E128" s="182" t="s">
        <v>215</v>
      </c>
      <c r="F128" s="182" t="s">
        <v>191</v>
      </c>
      <c r="G128" s="163"/>
      <c r="H128" s="163"/>
      <c r="I128" s="76"/>
    </row>
    <row r="129" spans="1:9" ht="31.5" x14ac:dyDescent="0.25">
      <c r="A129" s="148" t="s">
        <v>83</v>
      </c>
      <c r="B129" s="206">
        <v>15</v>
      </c>
      <c r="C129" s="126"/>
      <c r="D129" s="173">
        <f t="shared" si="13"/>
        <v>2160</v>
      </c>
      <c r="E129" s="237">
        <f t="shared" ref="E129:E130" si="16">+B129*$E$26</f>
        <v>5250</v>
      </c>
      <c r="F129" s="238">
        <f>$F$26*B129</f>
        <v>7500</v>
      </c>
      <c r="G129" s="164"/>
      <c r="H129" s="163"/>
      <c r="I129" s="76"/>
    </row>
    <row r="130" spans="1:9" ht="31.5" x14ac:dyDescent="0.25">
      <c r="A130" s="149" t="s">
        <v>84</v>
      </c>
      <c r="B130" s="207">
        <v>110</v>
      </c>
      <c r="C130" s="126"/>
      <c r="D130" s="173">
        <f t="shared" si="13"/>
        <v>15840</v>
      </c>
      <c r="E130" s="239">
        <f t="shared" si="16"/>
        <v>38500</v>
      </c>
      <c r="F130" s="240">
        <f>$F$26*B130</f>
        <v>55000</v>
      </c>
      <c r="G130" s="164"/>
      <c r="H130" s="163"/>
      <c r="I130" s="76"/>
    </row>
    <row r="131" spans="1:9" ht="23.25" customHeight="1" x14ac:dyDescent="0.25">
      <c r="A131" s="150" t="s">
        <v>85</v>
      </c>
      <c r="B131" s="207"/>
      <c r="C131" s="126"/>
      <c r="D131" s="173"/>
      <c r="E131" s="241"/>
      <c r="F131" s="190"/>
      <c r="G131" s="163"/>
      <c r="H131" s="163"/>
      <c r="I131" s="76"/>
    </row>
    <row r="132" spans="1:9" ht="38.25" customHeight="1" x14ac:dyDescent="0.25">
      <c r="A132" s="151" t="s">
        <v>86</v>
      </c>
      <c r="B132" s="207"/>
      <c r="C132" s="126"/>
      <c r="D132" s="173"/>
      <c r="E132" s="241"/>
      <c r="F132" s="190"/>
      <c r="G132" s="163"/>
      <c r="H132" s="163"/>
      <c r="I132" s="76"/>
    </row>
    <row r="133" spans="1:9" ht="27" customHeight="1" x14ac:dyDescent="0.25">
      <c r="A133" s="283" t="s">
        <v>224</v>
      </c>
      <c r="B133" s="207"/>
      <c r="C133" s="126"/>
      <c r="D133" s="173"/>
      <c r="E133" s="241"/>
      <c r="F133" s="190"/>
      <c r="G133" s="163"/>
      <c r="H133" s="163"/>
      <c r="I133" s="76"/>
    </row>
    <row r="134" spans="1:9" ht="40.5" customHeight="1" x14ac:dyDescent="0.25">
      <c r="A134" s="281" t="s">
        <v>227</v>
      </c>
      <c r="B134" s="207"/>
      <c r="C134" s="126"/>
      <c r="D134" s="173"/>
      <c r="E134" s="241"/>
      <c r="F134" s="190"/>
      <c r="G134" s="163"/>
      <c r="H134" s="163"/>
      <c r="I134" s="76"/>
    </row>
    <row r="135" spans="1:9" ht="33" customHeight="1" x14ac:dyDescent="0.25">
      <c r="A135" s="148" t="s">
        <v>226</v>
      </c>
      <c r="B135" s="207"/>
      <c r="C135" s="126"/>
      <c r="D135" s="173"/>
      <c r="E135" s="241"/>
      <c r="F135" s="190"/>
      <c r="G135" s="163"/>
      <c r="H135" s="163"/>
      <c r="I135" s="76"/>
    </row>
    <row r="136" spans="1:9" ht="33" customHeight="1" x14ac:dyDescent="0.25">
      <c r="A136" s="282" t="s">
        <v>225</v>
      </c>
      <c r="B136" s="207"/>
      <c r="C136" s="126"/>
      <c r="D136" s="173"/>
      <c r="E136" s="241"/>
      <c r="F136" s="190"/>
      <c r="G136" s="163"/>
      <c r="H136" s="163"/>
      <c r="I136" s="76"/>
    </row>
    <row r="137" spans="1:9" ht="38.25" customHeight="1" x14ac:dyDescent="0.25">
      <c r="A137" s="282" t="s">
        <v>228</v>
      </c>
      <c r="B137" s="208"/>
      <c r="C137" s="126"/>
      <c r="D137" s="173"/>
      <c r="E137" s="242"/>
      <c r="F137" s="243"/>
      <c r="G137" s="163"/>
      <c r="H137" s="163"/>
      <c r="I137" s="76"/>
    </row>
    <row r="138" spans="1:9" ht="17.25" customHeight="1" x14ac:dyDescent="0.25">
      <c r="A138" s="225"/>
      <c r="B138" s="204"/>
      <c r="C138" s="126"/>
      <c r="D138" s="173"/>
      <c r="E138" s="163"/>
      <c r="F138" s="243"/>
      <c r="G138" s="163"/>
      <c r="H138" s="163"/>
      <c r="I138" s="76"/>
    </row>
    <row r="139" spans="1:9" ht="20.25" customHeight="1" x14ac:dyDescent="0.25">
      <c r="A139" s="225"/>
      <c r="B139" s="204"/>
      <c r="C139" s="126"/>
      <c r="D139" s="173"/>
      <c r="E139" s="165"/>
      <c r="F139" s="236" t="s">
        <v>217</v>
      </c>
      <c r="G139" s="163"/>
      <c r="H139" s="163"/>
      <c r="I139" s="76"/>
    </row>
    <row r="140" spans="1:9" ht="25.5" customHeight="1" x14ac:dyDescent="0.25">
      <c r="A140" s="225" t="s">
        <v>210</v>
      </c>
      <c r="B140" s="204"/>
      <c r="C140" s="126"/>
      <c r="D140" s="173"/>
      <c r="E140" s="165"/>
      <c r="F140" s="182" t="s">
        <v>191</v>
      </c>
      <c r="G140" s="163"/>
      <c r="H140" s="163"/>
      <c r="I140" s="76"/>
    </row>
    <row r="141" spans="1:9" ht="15.75" x14ac:dyDescent="0.25">
      <c r="A141" s="227" t="s">
        <v>211</v>
      </c>
      <c r="B141" s="230">
        <f>+F141/$F$26</f>
        <v>5</v>
      </c>
      <c r="C141" s="126"/>
      <c r="D141" s="173"/>
      <c r="E141" s="226"/>
      <c r="F141" s="233">
        <v>2500</v>
      </c>
      <c r="G141" s="163"/>
      <c r="H141" s="163"/>
      <c r="I141" s="76"/>
    </row>
    <row r="142" spans="1:9" ht="15.75" customHeight="1" x14ac:dyDescent="0.25">
      <c r="A142" s="228" t="s">
        <v>212</v>
      </c>
      <c r="B142" s="231">
        <f>+F142/$F$26</f>
        <v>10</v>
      </c>
      <c r="C142" s="126"/>
      <c r="D142" s="173"/>
      <c r="E142" s="226"/>
      <c r="F142" s="234">
        <v>5000</v>
      </c>
      <c r="G142" s="163"/>
      <c r="H142" s="163"/>
      <c r="I142" s="76"/>
    </row>
    <row r="143" spans="1:9" ht="17.25" customHeight="1" x14ac:dyDescent="0.25">
      <c r="A143" s="229" t="s">
        <v>213</v>
      </c>
      <c r="B143" s="232">
        <f t="shared" ref="B143" si="17">+F143/$F$26</f>
        <v>14</v>
      </c>
      <c r="C143" s="126"/>
      <c r="D143" s="173"/>
      <c r="E143" s="226"/>
      <c r="F143" s="235">
        <v>7000</v>
      </c>
      <c r="G143" s="163"/>
      <c r="H143" s="163"/>
      <c r="I143" s="76"/>
    </row>
    <row r="144" spans="1:9" ht="17.25" customHeight="1" x14ac:dyDescent="0.25">
      <c r="A144" s="225"/>
      <c r="B144" s="204"/>
      <c r="C144" s="126"/>
      <c r="D144" s="173"/>
      <c r="E144" s="165"/>
      <c r="F144" s="85"/>
      <c r="G144" s="163"/>
      <c r="H144" s="163"/>
      <c r="I144" s="76"/>
    </row>
    <row r="145" spans="1:9" ht="16.5" customHeight="1" x14ac:dyDescent="0.25">
      <c r="A145" s="152"/>
      <c r="B145" s="221"/>
      <c r="C145" s="179"/>
      <c r="D145" s="85"/>
      <c r="E145" s="85"/>
      <c r="F145" s="85"/>
      <c r="G145" s="76"/>
      <c r="H145" s="76"/>
      <c r="I145" s="76"/>
    </row>
    <row r="146" spans="1:9" ht="30" customHeight="1" x14ac:dyDescent="0.25">
      <c r="A146" s="153" t="s">
        <v>214</v>
      </c>
      <c r="B146" s="222"/>
      <c r="C146" s="85"/>
      <c r="D146" s="85"/>
      <c r="E146" s="85"/>
      <c r="F146" s="85"/>
      <c r="G146" s="76"/>
      <c r="H146" s="76"/>
      <c r="I146" s="76"/>
    </row>
    <row r="147" spans="1:9" ht="31.5" customHeight="1" x14ac:dyDescent="0.25">
      <c r="A147" s="254" t="s">
        <v>195</v>
      </c>
      <c r="B147" s="184">
        <f>10*$F$26</f>
        <v>5000</v>
      </c>
      <c r="C147" s="85"/>
      <c r="D147" s="85"/>
      <c r="E147" s="85"/>
      <c r="F147" s="85"/>
      <c r="G147" s="76"/>
      <c r="H147" s="76"/>
      <c r="I147" s="76"/>
    </row>
    <row r="148" spans="1:9" ht="30.75" customHeight="1" x14ac:dyDescent="0.25">
      <c r="A148" s="255" t="s">
        <v>196</v>
      </c>
      <c r="B148" s="253">
        <f>15*$F$26</f>
        <v>7500</v>
      </c>
      <c r="C148" s="85"/>
      <c r="D148" s="85"/>
      <c r="E148" s="85"/>
      <c r="F148" s="85"/>
      <c r="G148" s="76"/>
      <c r="H148" s="76"/>
      <c r="I148" s="76"/>
    </row>
    <row r="149" spans="1:9" ht="18" customHeight="1" x14ac:dyDescent="0.25">
      <c r="A149" s="76"/>
      <c r="B149" s="222"/>
      <c r="C149" s="85"/>
      <c r="D149" s="85"/>
      <c r="E149" s="85"/>
      <c r="F149" s="85"/>
      <c r="G149" s="76"/>
      <c r="H149" s="76"/>
      <c r="I149" s="76"/>
    </row>
    <row r="150" spans="1:9" ht="15.75" x14ac:dyDescent="0.25">
      <c r="A150" s="85"/>
      <c r="B150" s="223"/>
      <c r="C150" s="85"/>
      <c r="D150" s="85"/>
      <c r="E150" s="85"/>
      <c r="F150" s="85"/>
      <c r="G150" s="76"/>
      <c r="H150" s="76"/>
      <c r="I150" s="76"/>
    </row>
    <row r="151" spans="1:9" ht="15.75" x14ac:dyDescent="0.25">
      <c r="A151" s="85"/>
      <c r="B151" s="223"/>
      <c r="C151" s="85"/>
      <c r="D151" s="85"/>
      <c r="E151" s="85"/>
      <c r="F151" s="85"/>
      <c r="G151" s="76"/>
      <c r="H151" s="76"/>
      <c r="I151" s="76"/>
    </row>
    <row r="152" spans="1:9" ht="15.75" x14ac:dyDescent="0.25">
      <c r="A152" s="85"/>
      <c r="B152" s="223"/>
      <c r="C152" s="85"/>
      <c r="D152" s="85"/>
      <c r="E152" s="85"/>
      <c r="F152" s="85"/>
      <c r="G152" s="76"/>
      <c r="H152" s="76"/>
      <c r="I152" s="76"/>
    </row>
    <row r="153" spans="1:9" ht="15.75" x14ac:dyDescent="0.25">
      <c r="A153" s="85"/>
      <c r="B153" s="223"/>
      <c r="C153" s="85"/>
      <c r="D153" s="85"/>
      <c r="E153" s="85"/>
      <c r="F153" s="85"/>
      <c r="G153" s="76"/>
      <c r="H153" s="76"/>
      <c r="I153" s="76"/>
    </row>
    <row r="154" spans="1:9" ht="15.75" x14ac:dyDescent="0.25">
      <c r="A154" s="85"/>
      <c r="B154" s="223"/>
      <c r="C154" s="85"/>
      <c r="D154" s="85"/>
      <c r="E154" s="85"/>
      <c r="F154" s="85"/>
      <c r="G154" s="76"/>
      <c r="H154" s="76"/>
      <c r="I154" s="76"/>
    </row>
    <row r="155" spans="1:9" ht="15.75" x14ac:dyDescent="0.25">
      <c r="A155" s="85"/>
      <c r="B155" s="223"/>
      <c r="C155" s="85"/>
      <c r="D155" s="85"/>
      <c r="E155" s="85"/>
      <c r="F155" s="85"/>
      <c r="G155" s="76"/>
      <c r="H155" s="76"/>
      <c r="I155" s="76"/>
    </row>
    <row r="156" spans="1:9" ht="15.75" x14ac:dyDescent="0.25">
      <c r="A156" s="85"/>
      <c r="B156" s="223"/>
      <c r="C156" s="85"/>
      <c r="D156" s="85"/>
      <c r="E156" s="85"/>
      <c r="F156" s="85"/>
      <c r="G156" s="76"/>
      <c r="H156" s="76"/>
      <c r="I156" s="76"/>
    </row>
    <row r="157" spans="1:9" ht="15.75" x14ac:dyDescent="0.25">
      <c r="A157" s="85"/>
      <c r="B157" s="223"/>
      <c r="C157" s="85"/>
      <c r="D157" s="85"/>
      <c r="E157" s="85"/>
      <c r="F157" s="85"/>
      <c r="G157" s="76"/>
      <c r="H157" s="76"/>
      <c r="I157" s="76"/>
    </row>
    <row r="158" spans="1:9" ht="15.75" x14ac:dyDescent="0.25">
      <c r="A158" s="85"/>
      <c r="B158" s="223"/>
      <c r="C158" s="85"/>
      <c r="D158" s="85"/>
      <c r="E158" s="85"/>
      <c r="F158" s="85"/>
      <c r="G158" s="76"/>
      <c r="H158" s="76"/>
      <c r="I158" s="76"/>
    </row>
    <row r="159" spans="1:9" x14ac:dyDescent="0.2">
      <c r="B159" s="224"/>
      <c r="G159" s="7"/>
      <c r="H159" s="7"/>
      <c r="I159" s="7"/>
    </row>
    <row r="160" spans="1:9" x14ac:dyDescent="0.2">
      <c r="G160" s="7"/>
      <c r="H160" s="7"/>
      <c r="I160" s="7"/>
    </row>
    <row r="161" spans="7:9" x14ac:dyDescent="0.2">
      <c r="G161" s="7"/>
      <c r="H161" s="7"/>
      <c r="I161" s="7"/>
    </row>
    <row r="162" spans="7:9" x14ac:dyDescent="0.2">
      <c r="G162" s="7"/>
      <c r="H162" s="7"/>
      <c r="I162" s="7"/>
    </row>
    <row r="163" spans="7:9" x14ac:dyDescent="0.2">
      <c r="G163" s="7"/>
      <c r="H163" s="7"/>
      <c r="I163" s="7"/>
    </row>
    <row r="164" spans="7:9" x14ac:dyDescent="0.2">
      <c r="G164" s="7"/>
      <c r="H164" s="7"/>
      <c r="I164" s="7"/>
    </row>
    <row r="165" spans="7:9" x14ac:dyDescent="0.2">
      <c r="G165" s="7"/>
      <c r="H165" s="7"/>
      <c r="I165" s="7"/>
    </row>
    <row r="166" spans="7:9" x14ac:dyDescent="0.2">
      <c r="G166" s="7"/>
      <c r="H166" s="7"/>
      <c r="I166" s="7"/>
    </row>
    <row r="167" spans="7:9" x14ac:dyDescent="0.2">
      <c r="G167" s="7"/>
      <c r="H167" s="7"/>
      <c r="I167" s="7"/>
    </row>
    <row r="168" spans="7:9" x14ac:dyDescent="0.2">
      <c r="G168" s="7"/>
      <c r="H168" s="7"/>
      <c r="I168" s="7"/>
    </row>
    <row r="169" spans="7:9" x14ac:dyDescent="0.2">
      <c r="G169" s="7"/>
      <c r="H169" s="7"/>
      <c r="I169" s="7"/>
    </row>
  </sheetData>
  <sheetProtection selectLockedCells="1" selectUnlockedCells="1"/>
  <mergeCells count="15">
    <mergeCell ref="A1:A3"/>
    <mergeCell ref="G111:I111"/>
    <mergeCell ref="G120:I120"/>
    <mergeCell ref="C120:E120"/>
    <mergeCell ref="C24:D24"/>
    <mergeCell ref="F24:G24"/>
    <mergeCell ref="C40:D40"/>
    <mergeCell ref="G89:I89"/>
    <mergeCell ref="C121:D121"/>
    <mergeCell ref="C73:E73"/>
    <mergeCell ref="C74:D74"/>
    <mergeCell ref="C111:E111"/>
    <mergeCell ref="C112:D112"/>
    <mergeCell ref="C89:E89"/>
    <mergeCell ref="C90:D90"/>
  </mergeCells>
  <pageMargins left="0.7" right="0.7" top="0.75" bottom="0.75" header="0.3" footer="0.3"/>
  <pageSetup paperSize="9" scale="73" firstPageNumber="0" fitToHeight="0" orientation="landscape" r:id="rId1"/>
  <headerFooter alignWithMargins="0">
    <oddHeader xml:space="preserve">&amp;RProyecto Comision de Actuación Profesional </oddHeader>
    <oddFooter>&amp;R&amp;P</oddFooter>
  </headerFooter>
  <rowBreaks count="2" manualBreakCount="2">
    <brk id="72" max="10" man="1"/>
    <brk id="110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W104"/>
  <sheetViews>
    <sheetView topLeftCell="A13" zoomScaleNormal="100" workbookViewId="0">
      <selection activeCell="J3" sqref="J3"/>
    </sheetView>
  </sheetViews>
  <sheetFormatPr baseColWidth="10" defaultColWidth="9.140625" defaultRowHeight="12.75" x14ac:dyDescent="0.2"/>
  <cols>
    <col min="1" max="1" width="14.85546875" style="4" customWidth="1"/>
    <col min="2" max="2" width="14.85546875" style="5" customWidth="1"/>
    <col min="3" max="3" width="2.85546875" hidden="1" customWidth="1"/>
    <col min="4" max="6" width="15" customWidth="1"/>
    <col min="7" max="7" width="2.28515625" customWidth="1"/>
    <col min="8" max="8" width="2.85546875" customWidth="1"/>
    <col min="9" max="10" width="14.85546875" customWidth="1"/>
    <col min="11" max="11" width="0.28515625" customWidth="1"/>
    <col min="12" max="14" width="15.140625" customWidth="1"/>
    <col min="15" max="17" width="11.42578125" customWidth="1"/>
    <col min="18" max="18" width="12.7109375" style="5" bestFit="1" customWidth="1"/>
    <col min="19" max="19" width="13.42578125" style="5" customWidth="1"/>
    <col min="20" max="21" width="11.42578125" customWidth="1"/>
    <col min="22" max="22" width="13.42578125" style="5" customWidth="1"/>
    <col min="23" max="247" width="11.42578125" customWidth="1"/>
  </cols>
  <sheetData>
    <row r="5" spans="1:23" ht="13.5" thickBot="1" x14ac:dyDescent="0.25"/>
    <row r="6" spans="1:23" ht="16.5" thickBot="1" x14ac:dyDescent="0.3">
      <c r="A6" s="299" t="s">
        <v>219</v>
      </c>
      <c r="B6" s="300"/>
      <c r="C6" s="300"/>
      <c r="D6" s="300"/>
      <c r="E6" s="300"/>
      <c r="F6" s="301"/>
      <c r="G6" s="85"/>
      <c r="H6" s="85"/>
      <c r="I6" s="299" t="s">
        <v>219</v>
      </c>
      <c r="J6" s="300"/>
      <c r="K6" s="300"/>
      <c r="L6" s="300"/>
      <c r="M6" s="300"/>
      <c r="N6" s="301"/>
      <c r="O6" s="85"/>
      <c r="P6" s="85"/>
    </row>
    <row r="7" spans="1:23" ht="7.5" customHeight="1" thickBot="1" x14ac:dyDescent="0.3">
      <c r="A7" s="98"/>
      <c r="B7" s="99"/>
      <c r="C7" s="85"/>
      <c r="D7" s="85"/>
      <c r="E7" s="85"/>
      <c r="F7" s="85"/>
      <c r="G7" s="85"/>
      <c r="H7" s="85"/>
      <c r="I7" s="98"/>
      <c r="J7" s="99"/>
      <c r="K7" s="85"/>
      <c r="L7" s="85"/>
      <c r="M7" s="85"/>
      <c r="N7" s="85"/>
      <c r="O7" s="85"/>
      <c r="P7" s="85"/>
    </row>
    <row r="8" spans="1:23" ht="16.5" thickBot="1" x14ac:dyDescent="0.3">
      <c r="A8" s="302" t="s">
        <v>194</v>
      </c>
      <c r="B8" s="303"/>
      <c r="C8" s="102"/>
      <c r="D8" s="278">
        <v>0.3</v>
      </c>
      <c r="E8" s="104"/>
      <c r="F8" s="104"/>
      <c r="G8" s="85"/>
      <c r="H8" s="85"/>
      <c r="I8" s="302" t="s">
        <v>194</v>
      </c>
      <c r="J8" s="303"/>
      <c r="K8" s="102"/>
      <c r="L8" s="277">
        <v>0.42</v>
      </c>
      <c r="M8" s="104"/>
      <c r="N8" s="104"/>
      <c r="O8" s="85"/>
      <c r="P8" s="85"/>
    </row>
    <row r="9" spans="1:23" ht="8.25" customHeight="1" x14ac:dyDescent="0.25">
      <c r="A9" s="105"/>
      <c r="B9" s="105"/>
      <c r="C9" s="85"/>
      <c r="D9" s="106"/>
      <c r="E9" s="85"/>
      <c r="F9" s="85"/>
      <c r="G9" s="85"/>
      <c r="H9" s="85"/>
      <c r="I9" s="105"/>
      <c r="J9" s="105"/>
      <c r="K9" s="85"/>
      <c r="L9" s="106"/>
      <c r="M9" s="85"/>
      <c r="N9" s="85"/>
      <c r="O9" s="85"/>
      <c r="P9" s="85"/>
    </row>
    <row r="10" spans="1:23" ht="8.25" customHeight="1" thickBot="1" x14ac:dyDescent="0.3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1" spans="1:23" ht="15.75" x14ac:dyDescent="0.25">
      <c r="A11" s="191" t="s">
        <v>87</v>
      </c>
      <c r="B11" s="192"/>
      <c r="C11" s="193"/>
      <c r="D11" s="296" t="s">
        <v>88</v>
      </c>
      <c r="E11" s="297"/>
      <c r="F11" s="298"/>
      <c r="G11" s="85"/>
      <c r="H11" s="85"/>
      <c r="I11" s="191" t="s">
        <v>87</v>
      </c>
      <c r="J11" s="192"/>
      <c r="K11" s="193"/>
      <c r="L11" s="304" t="s">
        <v>88</v>
      </c>
      <c r="M11" s="304"/>
      <c r="N11" s="305"/>
      <c r="O11" s="85"/>
      <c r="P11" s="262"/>
      <c r="Q11" s="257"/>
      <c r="R11" s="256"/>
      <c r="S11" s="256"/>
      <c r="T11" s="257"/>
      <c r="U11" s="257"/>
      <c r="V11" s="256"/>
      <c r="W11" s="257"/>
    </row>
    <row r="12" spans="1:23" ht="15.75" x14ac:dyDescent="0.25">
      <c r="A12" s="194" t="s">
        <v>89</v>
      </c>
      <c r="B12" s="76"/>
      <c r="C12" s="89"/>
      <c r="D12" s="78"/>
      <c r="E12" s="76"/>
      <c r="F12" s="195"/>
      <c r="G12" s="85"/>
      <c r="H12" s="85"/>
      <c r="I12" s="194" t="s">
        <v>89</v>
      </c>
      <c r="J12" s="76"/>
      <c r="K12" s="89"/>
      <c r="L12" s="78"/>
      <c r="M12" s="76"/>
      <c r="N12" s="195"/>
      <c r="O12" s="85"/>
      <c r="P12" s="262"/>
      <c r="Q12" s="257"/>
      <c r="R12" s="256"/>
      <c r="S12" s="256"/>
      <c r="T12" s="257"/>
      <c r="U12" s="257"/>
      <c r="V12" s="256"/>
      <c r="W12" s="257"/>
    </row>
    <row r="13" spans="1:23" ht="16.5" thickBot="1" x14ac:dyDescent="0.3">
      <c r="A13" s="194"/>
      <c r="B13" s="76"/>
      <c r="C13" s="89"/>
      <c r="D13" s="78"/>
      <c r="E13" s="76"/>
      <c r="F13" s="195"/>
      <c r="G13" s="85"/>
      <c r="H13" s="85"/>
      <c r="I13" s="194"/>
      <c r="J13" s="76"/>
      <c r="K13" s="89"/>
      <c r="L13" s="78"/>
      <c r="M13" s="76"/>
      <c r="N13" s="195"/>
      <c r="O13" s="85"/>
      <c r="P13" s="262"/>
      <c r="Q13" s="257"/>
      <c r="R13" s="256"/>
      <c r="S13" s="256"/>
      <c r="T13" s="257"/>
      <c r="U13" s="257"/>
      <c r="V13" s="256"/>
      <c r="W13" s="257"/>
    </row>
    <row r="14" spans="1:23" ht="15.75" x14ac:dyDescent="0.25">
      <c r="A14" s="79" t="s">
        <v>90</v>
      </c>
      <c r="B14" s="80" t="s">
        <v>91</v>
      </c>
      <c r="C14" s="90"/>
      <c r="D14" s="91" t="s">
        <v>92</v>
      </c>
      <c r="E14" s="80" t="s">
        <v>93</v>
      </c>
      <c r="F14" s="92" t="s">
        <v>94</v>
      </c>
      <c r="G14" s="85"/>
      <c r="H14" s="85"/>
      <c r="I14" s="79" t="s">
        <v>90</v>
      </c>
      <c r="J14" s="80" t="s">
        <v>91</v>
      </c>
      <c r="K14" s="90"/>
      <c r="L14" s="91" t="s">
        <v>92</v>
      </c>
      <c r="M14" s="80" t="s">
        <v>93</v>
      </c>
      <c r="N14" s="92" t="s">
        <v>94</v>
      </c>
      <c r="O14" s="85"/>
      <c r="P14" s="262"/>
      <c r="Q14" s="257"/>
      <c r="R14" s="256"/>
      <c r="S14" s="256"/>
      <c r="T14" s="257"/>
      <c r="U14" s="257"/>
      <c r="V14" s="256"/>
      <c r="W14" s="257"/>
    </row>
    <row r="15" spans="1:23" ht="16.5" thickBot="1" x14ac:dyDescent="0.3">
      <c r="A15" s="244"/>
      <c r="B15" s="68"/>
      <c r="C15" s="245"/>
      <c r="D15" s="246" t="s">
        <v>95</v>
      </c>
      <c r="E15" s="68" t="s">
        <v>96</v>
      </c>
      <c r="F15" s="247" t="s">
        <v>97</v>
      </c>
      <c r="G15" s="85"/>
      <c r="H15" s="85"/>
      <c r="I15" s="93"/>
      <c r="J15" s="83"/>
      <c r="K15" s="69"/>
      <c r="L15" s="67" t="s">
        <v>95</v>
      </c>
      <c r="M15" s="83" t="s">
        <v>96</v>
      </c>
      <c r="N15" s="94" t="s">
        <v>97</v>
      </c>
      <c r="O15" s="85"/>
      <c r="P15" s="262"/>
      <c r="Q15" s="257"/>
      <c r="R15" s="256"/>
      <c r="S15" s="256"/>
      <c r="T15" s="257"/>
      <c r="U15" s="257"/>
      <c r="V15" s="256"/>
      <c r="W15" s="257"/>
    </row>
    <row r="16" spans="1:23" ht="15.75" x14ac:dyDescent="0.25">
      <c r="A16" s="248">
        <v>1</v>
      </c>
      <c r="B16" s="263">
        <v>1217108.1195324999</v>
      </c>
      <c r="C16" s="250"/>
      <c r="D16" s="249">
        <v>22928.100000000002</v>
      </c>
      <c r="E16" s="251">
        <v>5.21E-2</v>
      </c>
      <c r="F16" s="252">
        <v>1</v>
      </c>
      <c r="G16" s="85"/>
      <c r="H16" s="85"/>
      <c r="I16" s="107">
        <v>1</v>
      </c>
      <c r="J16" s="100">
        <v>1217108.1195324999</v>
      </c>
      <c r="K16" s="95"/>
      <c r="L16" s="249">
        <v>25185.635999999999</v>
      </c>
      <c r="M16" s="251">
        <v>5.21E-2</v>
      </c>
      <c r="N16" s="252">
        <v>1</v>
      </c>
      <c r="O16" s="85"/>
      <c r="P16" s="262"/>
      <c r="Q16" s="257"/>
      <c r="R16" s="256"/>
      <c r="S16" s="256"/>
      <c r="T16" s="257"/>
      <c r="U16" s="257"/>
      <c r="V16" s="256"/>
      <c r="W16" s="257"/>
    </row>
    <row r="17" spans="1:23" ht="15.75" x14ac:dyDescent="0.25">
      <c r="A17" s="109">
        <v>1217111.1815167498</v>
      </c>
      <c r="B17" s="110">
        <v>2434216.2390649999</v>
      </c>
      <c r="C17" s="96"/>
      <c r="D17" s="100">
        <v>86339.478900000002</v>
      </c>
      <c r="E17" s="101">
        <v>4.5900000000000003E-2</v>
      </c>
      <c r="F17" s="110">
        <v>1217111</v>
      </c>
      <c r="G17" s="85"/>
      <c r="H17" s="85"/>
      <c r="I17" s="109">
        <v>1217111.1815167498</v>
      </c>
      <c r="J17" s="100">
        <v>2434216.2390649999</v>
      </c>
      <c r="K17" s="96"/>
      <c r="L17" s="100">
        <v>88597.014900000009</v>
      </c>
      <c r="M17" s="101">
        <v>4.5900000000000003E-2</v>
      </c>
      <c r="N17" s="110">
        <v>1217111</v>
      </c>
      <c r="O17" s="85"/>
      <c r="P17" s="262"/>
      <c r="Q17" s="257"/>
      <c r="R17" s="256"/>
      <c r="S17" s="256"/>
      <c r="T17" s="257"/>
      <c r="U17" s="258"/>
      <c r="V17" s="256"/>
      <c r="W17" s="258"/>
    </row>
    <row r="18" spans="1:23" ht="15.75" x14ac:dyDescent="0.25">
      <c r="A18" s="109">
        <v>2434219.3010492497</v>
      </c>
      <c r="B18" s="110">
        <v>4868432.4781299997</v>
      </c>
      <c r="C18" s="96"/>
      <c r="D18" s="100">
        <v>142204.8279</v>
      </c>
      <c r="E18" s="101">
        <v>3.8300000000000001E-2</v>
      </c>
      <c r="F18" s="110">
        <v>2434222</v>
      </c>
      <c r="G18" s="85"/>
      <c r="H18" s="85"/>
      <c r="I18" s="109">
        <v>2434219.3010492497</v>
      </c>
      <c r="J18" s="100">
        <v>4868432.4781299997</v>
      </c>
      <c r="K18" s="96"/>
      <c r="L18" s="100">
        <v>144462.3639</v>
      </c>
      <c r="M18" s="101">
        <v>3.8300000000000001E-2</v>
      </c>
      <c r="N18" s="110">
        <v>2434222</v>
      </c>
      <c r="O18" s="85"/>
      <c r="P18" s="262"/>
      <c r="Q18" s="257"/>
      <c r="R18" s="256"/>
      <c r="S18" s="256"/>
      <c r="T18" s="257"/>
      <c r="U18" s="258"/>
      <c r="V18" s="256"/>
      <c r="W18" s="258"/>
    </row>
    <row r="19" spans="1:23" ht="15.75" x14ac:dyDescent="0.25">
      <c r="A19" s="109">
        <v>4868435.54011425</v>
      </c>
      <c r="B19" s="110">
        <v>9736864.9562599994</v>
      </c>
      <c r="C19" s="96"/>
      <c r="D19" s="100">
        <v>235435.49220000001</v>
      </c>
      <c r="E19" s="101">
        <v>1.5299999999999999E-2</v>
      </c>
      <c r="F19" s="110">
        <v>4868444</v>
      </c>
      <c r="G19" s="85"/>
      <c r="H19" s="85"/>
      <c r="I19" s="109">
        <v>4868435.54011425</v>
      </c>
      <c r="J19" s="100">
        <v>9736864.9562599994</v>
      </c>
      <c r="K19" s="96"/>
      <c r="L19" s="100">
        <v>237693.0282</v>
      </c>
      <c r="M19" s="101">
        <v>1.5299999999999999E-2</v>
      </c>
      <c r="N19" s="110">
        <v>4868444</v>
      </c>
      <c r="O19" s="85"/>
      <c r="P19" s="262"/>
      <c r="Q19" s="257"/>
      <c r="R19" s="256"/>
      <c r="S19" s="256"/>
      <c r="T19" s="257"/>
      <c r="U19" s="258"/>
      <c r="V19" s="256"/>
      <c r="W19" s="258"/>
    </row>
    <row r="20" spans="1:23" ht="15.75" x14ac:dyDescent="0.25">
      <c r="A20" s="109">
        <v>9736868.0182442516</v>
      </c>
      <c r="B20" s="110">
        <v>19473729.912519999</v>
      </c>
      <c r="C20" s="96"/>
      <c r="D20" s="100">
        <v>309922.67009999999</v>
      </c>
      <c r="E20" s="101">
        <v>1.2200000000000001E-2</v>
      </c>
      <c r="F20" s="110">
        <v>9736888</v>
      </c>
      <c r="G20" s="85"/>
      <c r="H20" s="85"/>
      <c r="I20" s="109">
        <v>9736868.0182442516</v>
      </c>
      <c r="J20" s="100">
        <v>19473729.912519999</v>
      </c>
      <c r="K20" s="96"/>
      <c r="L20" s="100">
        <v>312180.20610000001</v>
      </c>
      <c r="M20" s="101">
        <v>1.2200000000000001E-2</v>
      </c>
      <c r="N20" s="110">
        <v>9736888</v>
      </c>
      <c r="O20" s="85"/>
      <c r="P20" s="262"/>
      <c r="Q20" s="257"/>
      <c r="R20" s="256"/>
      <c r="S20" s="256"/>
      <c r="T20" s="257"/>
      <c r="U20" s="258"/>
      <c r="V20" s="256"/>
      <c r="W20" s="258"/>
    </row>
    <row r="21" spans="1:23" ht="15.75" x14ac:dyDescent="0.25">
      <c r="A21" s="109">
        <v>19473732.974504251</v>
      </c>
      <c r="B21" s="110">
        <v>38947459.825039998</v>
      </c>
      <c r="C21" s="96"/>
      <c r="D21" s="100">
        <v>428712.69150000002</v>
      </c>
      <c r="E21" s="101">
        <v>7.7000000000000002E-3</v>
      </c>
      <c r="F21" s="110">
        <v>19473776</v>
      </c>
      <c r="G21" s="85"/>
      <c r="H21" s="85"/>
      <c r="I21" s="109">
        <v>19473732.974504251</v>
      </c>
      <c r="J21" s="100">
        <v>38947459.825039998</v>
      </c>
      <c r="K21" s="96"/>
      <c r="L21" s="100">
        <v>430970.22750000004</v>
      </c>
      <c r="M21" s="101">
        <v>7.7000000000000002E-3</v>
      </c>
      <c r="N21" s="110">
        <v>19473776</v>
      </c>
      <c r="O21" s="85"/>
      <c r="P21" s="262"/>
      <c r="Q21" s="257"/>
      <c r="R21" s="256"/>
      <c r="S21" s="256"/>
      <c r="T21" s="257"/>
      <c r="U21" s="258"/>
      <c r="V21" s="256"/>
      <c r="W21" s="258"/>
    </row>
    <row r="22" spans="1:23" ht="15.75" x14ac:dyDescent="0.25">
      <c r="A22" s="109">
        <v>38947462.887024246</v>
      </c>
      <c r="B22" s="110">
        <v>77894919.650079995</v>
      </c>
      <c r="C22" s="96"/>
      <c r="D22" s="100">
        <v>578660.75900000008</v>
      </c>
      <c r="E22" s="101">
        <v>6.1000000000000004E-3</v>
      </c>
      <c r="F22" s="110">
        <v>38947552</v>
      </c>
      <c r="G22" s="85"/>
      <c r="H22" s="85"/>
      <c r="I22" s="109">
        <v>38947462.887024246</v>
      </c>
      <c r="J22" s="100">
        <v>77894919.650079995</v>
      </c>
      <c r="K22" s="96"/>
      <c r="L22" s="100">
        <v>580918.29500000004</v>
      </c>
      <c r="M22" s="101">
        <v>6.1000000000000004E-3</v>
      </c>
      <c r="N22" s="110">
        <v>38947552</v>
      </c>
      <c r="O22" s="85"/>
      <c r="P22" s="262"/>
      <c r="Q22" s="257"/>
      <c r="R22" s="256"/>
      <c r="S22" s="256"/>
      <c r="T22" s="257"/>
      <c r="U22" s="258"/>
      <c r="V22" s="256"/>
      <c r="W22" s="258"/>
    </row>
    <row r="23" spans="1:23" ht="15.75" x14ac:dyDescent="0.25">
      <c r="A23" s="109">
        <v>77894922.712064251</v>
      </c>
      <c r="B23" s="110">
        <v>155789839.30015999</v>
      </c>
      <c r="C23" s="96"/>
      <c r="D23" s="100">
        <v>816240.82010000013</v>
      </c>
      <c r="E23" s="101">
        <v>4.5999999999999999E-3</v>
      </c>
      <c r="F23" s="110">
        <v>77895104</v>
      </c>
      <c r="G23" s="85"/>
      <c r="H23" s="85"/>
      <c r="I23" s="109">
        <v>77894922.712064251</v>
      </c>
      <c r="J23" s="100">
        <v>155789839.30015999</v>
      </c>
      <c r="K23" s="96"/>
      <c r="L23" s="100">
        <v>818498.35610000009</v>
      </c>
      <c r="M23" s="101">
        <v>4.5999999999999999E-3</v>
      </c>
      <c r="N23" s="110">
        <v>77895104</v>
      </c>
      <c r="O23" s="85"/>
      <c r="P23" s="262"/>
      <c r="Q23" s="257"/>
      <c r="R23" s="256"/>
      <c r="S23" s="256"/>
      <c r="T23" s="257"/>
      <c r="U23" s="258"/>
      <c r="V23" s="256"/>
      <c r="W23" s="258"/>
    </row>
    <row r="24" spans="1:23" ht="15.75" x14ac:dyDescent="0.25">
      <c r="A24" s="109">
        <v>155789842.36214426</v>
      </c>
      <c r="B24" s="110">
        <v>311579678.60031998</v>
      </c>
      <c r="C24" s="96"/>
      <c r="D24" s="100">
        <v>1174558.2939000002</v>
      </c>
      <c r="E24" s="101">
        <v>3.0999999999999999E-3</v>
      </c>
      <c r="F24" s="110">
        <v>155790208</v>
      </c>
      <c r="G24" s="85"/>
      <c r="H24" s="85"/>
      <c r="I24" s="109">
        <v>155789842.36214426</v>
      </c>
      <c r="J24" s="100">
        <v>311579678.60031998</v>
      </c>
      <c r="K24" s="96"/>
      <c r="L24" s="100">
        <v>1176815.8299</v>
      </c>
      <c r="M24" s="101">
        <v>3.0999999999999999E-3</v>
      </c>
      <c r="N24" s="110">
        <v>155790208</v>
      </c>
      <c r="O24" s="85"/>
      <c r="P24" s="262"/>
      <c r="Q24" s="257"/>
      <c r="R24" s="256"/>
      <c r="S24" s="256"/>
      <c r="T24" s="257"/>
      <c r="U24" s="258"/>
      <c r="V24" s="256"/>
      <c r="W24" s="258"/>
    </row>
    <row r="25" spans="1:23" ht="15.75" x14ac:dyDescent="0.25">
      <c r="A25" s="109">
        <v>311579681.66230422</v>
      </c>
      <c r="B25" s="110">
        <v>623159357.20063996</v>
      </c>
      <c r="C25" s="96"/>
      <c r="D25" s="100">
        <v>1657507.9356000002</v>
      </c>
      <c r="E25" s="101">
        <v>2.8E-3</v>
      </c>
      <c r="F25" s="110">
        <v>311580416</v>
      </c>
      <c r="G25" s="85"/>
      <c r="H25" s="85"/>
      <c r="I25" s="109">
        <v>311579681.66230422</v>
      </c>
      <c r="J25" s="100">
        <v>623159357.20063996</v>
      </c>
      <c r="K25" s="96"/>
      <c r="L25" s="100">
        <v>1659765.4716</v>
      </c>
      <c r="M25" s="101">
        <v>2.8E-3</v>
      </c>
      <c r="N25" s="110">
        <v>311580416</v>
      </c>
      <c r="O25" s="85"/>
      <c r="P25" s="262"/>
      <c r="Q25" s="257"/>
      <c r="R25" s="256"/>
      <c r="S25" s="256"/>
      <c r="T25" s="257"/>
      <c r="U25" s="258"/>
      <c r="V25" s="256"/>
      <c r="W25" s="258"/>
    </row>
    <row r="26" spans="1:23" ht="15.75" x14ac:dyDescent="0.25">
      <c r="A26" s="109">
        <v>623159360.26262426</v>
      </c>
      <c r="B26" s="110">
        <v>1246318714.4012799</v>
      </c>
      <c r="C26" s="96"/>
      <c r="D26" s="100">
        <v>2529933.0976</v>
      </c>
      <c r="E26" s="101">
        <v>2.3999999999999998E-3</v>
      </c>
      <c r="F26" s="110">
        <v>623160832</v>
      </c>
      <c r="G26" s="85"/>
      <c r="H26" s="85"/>
      <c r="I26" s="109">
        <v>623159360.26262426</v>
      </c>
      <c r="J26" s="100">
        <v>1246318714.4012799</v>
      </c>
      <c r="K26" s="96"/>
      <c r="L26" s="100">
        <v>2532190.6336000003</v>
      </c>
      <c r="M26" s="101">
        <v>2.3999999999999998E-3</v>
      </c>
      <c r="N26" s="110">
        <v>623160832</v>
      </c>
      <c r="O26" s="85"/>
      <c r="P26" s="262"/>
      <c r="Q26" s="257"/>
      <c r="R26" s="256"/>
      <c r="S26" s="256"/>
      <c r="T26" s="257"/>
      <c r="U26" s="258"/>
      <c r="V26" s="256"/>
      <c r="W26" s="258"/>
    </row>
    <row r="27" spans="1:23" ht="15.75" x14ac:dyDescent="0.25">
      <c r="A27" s="109">
        <v>1246318717.463264</v>
      </c>
      <c r="B27" s="110">
        <v>2492637428.8025599</v>
      </c>
      <c r="C27" s="96"/>
      <c r="D27" s="100">
        <v>4025519.0920000002</v>
      </c>
      <c r="E27" s="101">
        <v>2.0999999999999999E-3</v>
      </c>
      <c r="F27" s="110">
        <v>1246321664</v>
      </c>
      <c r="G27" s="85"/>
      <c r="H27" s="85"/>
      <c r="I27" s="109">
        <v>1246318717.463264</v>
      </c>
      <c r="J27" s="100">
        <v>2492637428.8025599</v>
      </c>
      <c r="K27" s="96"/>
      <c r="L27" s="100">
        <v>4027776.6280000005</v>
      </c>
      <c r="M27" s="101">
        <v>2.0999999999999999E-3</v>
      </c>
      <c r="N27" s="110">
        <v>1246321664</v>
      </c>
      <c r="O27" s="85"/>
      <c r="P27" s="262"/>
      <c r="Q27" s="257"/>
      <c r="R27" s="256"/>
      <c r="S27" s="256"/>
      <c r="T27" s="257"/>
      <c r="U27" s="258"/>
      <c r="V27" s="256"/>
      <c r="W27" s="258"/>
    </row>
    <row r="28" spans="1:23" ht="16.5" thickBot="1" x14ac:dyDescent="0.3">
      <c r="A28" s="196">
        <v>2492637431.8645444</v>
      </c>
      <c r="B28" s="264" t="s">
        <v>98</v>
      </c>
      <c r="C28" s="97"/>
      <c r="D28" s="197">
        <v>6642794.5843000002</v>
      </c>
      <c r="E28" s="198">
        <v>1.8E-3</v>
      </c>
      <c r="F28" s="199">
        <v>2492643328</v>
      </c>
      <c r="G28" s="85"/>
      <c r="H28" s="85"/>
      <c r="I28" s="196">
        <v>2492637431.8645444</v>
      </c>
      <c r="J28" s="111" t="s">
        <v>98</v>
      </c>
      <c r="K28" s="97"/>
      <c r="L28" s="197">
        <v>6645052.1203000005</v>
      </c>
      <c r="M28" s="198">
        <v>1.8E-3</v>
      </c>
      <c r="N28" s="199">
        <v>2492643328</v>
      </c>
      <c r="O28" s="85"/>
      <c r="P28" s="262"/>
      <c r="Q28" s="257"/>
      <c r="R28" s="256"/>
      <c r="S28" s="256"/>
      <c r="T28" s="257"/>
      <c r="U28" s="257"/>
      <c r="V28" s="256"/>
      <c r="W28" s="257"/>
    </row>
    <row r="29" spans="1:23" ht="15.75" x14ac:dyDescent="0.25">
      <c r="A29" s="100"/>
      <c r="B29" s="275"/>
      <c r="C29" s="276"/>
      <c r="D29" s="100"/>
      <c r="E29" s="101"/>
      <c r="F29" s="100"/>
      <c r="G29" s="85"/>
      <c r="H29" s="85"/>
      <c r="I29" s="100"/>
      <c r="J29" s="275"/>
      <c r="K29" s="276"/>
      <c r="L29" s="100"/>
      <c r="M29" s="101"/>
      <c r="N29" s="100"/>
      <c r="O29" s="85"/>
      <c r="P29" s="262"/>
      <c r="Q29" s="257"/>
      <c r="R29" s="256"/>
      <c r="S29" s="256"/>
      <c r="T29" s="257"/>
      <c r="U29" s="257"/>
      <c r="V29" s="256"/>
      <c r="W29" s="257"/>
    </row>
    <row r="30" spans="1:23" ht="13.5" hidden="1" thickBot="1" x14ac:dyDescent="0.25"/>
    <row r="31" spans="1:23" ht="16.5" hidden="1" thickBot="1" x14ac:dyDescent="0.3">
      <c r="A31" s="299" t="s">
        <v>209</v>
      </c>
      <c r="B31" s="300"/>
      <c r="C31" s="300"/>
      <c r="D31" s="300"/>
      <c r="E31" s="300"/>
      <c r="F31" s="301"/>
      <c r="G31" s="85"/>
      <c r="H31" s="85"/>
      <c r="I31" s="299" t="s">
        <v>209</v>
      </c>
      <c r="J31" s="300"/>
      <c r="K31" s="300"/>
      <c r="L31" s="300"/>
      <c r="M31" s="300"/>
      <c r="N31" s="301"/>
      <c r="O31" s="85"/>
      <c r="P31" s="85"/>
    </row>
    <row r="32" spans="1:23" ht="7.5" hidden="1" customHeight="1" thickBot="1" x14ac:dyDescent="0.3">
      <c r="A32" s="98"/>
      <c r="B32" s="99"/>
      <c r="C32" s="85"/>
      <c r="D32" s="85"/>
      <c r="E32" s="85"/>
      <c r="F32" s="85"/>
      <c r="G32" s="85"/>
      <c r="H32" s="85"/>
      <c r="I32" s="98"/>
      <c r="J32" s="99"/>
      <c r="K32" s="85"/>
      <c r="L32" s="85"/>
      <c r="M32" s="85"/>
      <c r="N32" s="85"/>
      <c r="O32" s="85"/>
      <c r="P32" s="85"/>
    </row>
    <row r="33" spans="1:23" ht="16.5" hidden="1" thickBot="1" x14ac:dyDescent="0.3">
      <c r="A33" s="302" t="s">
        <v>194</v>
      </c>
      <c r="B33" s="303"/>
      <c r="C33" s="102"/>
      <c r="D33" s="274">
        <v>0.37</v>
      </c>
      <c r="E33" s="104"/>
      <c r="F33" s="104"/>
      <c r="G33" s="85"/>
      <c r="H33" s="85"/>
      <c r="I33" s="302" t="s">
        <v>194</v>
      </c>
      <c r="J33" s="303"/>
      <c r="K33" s="102"/>
      <c r="L33" s="274">
        <v>0.42</v>
      </c>
      <c r="M33" s="104"/>
      <c r="N33" s="104"/>
      <c r="O33" s="85"/>
      <c r="P33" s="85"/>
    </row>
    <row r="34" spans="1:23" ht="8.25" hidden="1" customHeight="1" x14ac:dyDescent="0.25">
      <c r="A34" s="105"/>
      <c r="B34" s="105"/>
      <c r="C34" s="85"/>
      <c r="D34" s="106"/>
      <c r="E34" s="85"/>
      <c r="F34" s="85"/>
      <c r="G34" s="85"/>
      <c r="H34" s="85"/>
      <c r="I34" s="105"/>
      <c r="J34" s="105"/>
      <c r="K34" s="85"/>
      <c r="L34" s="106"/>
      <c r="M34" s="85"/>
      <c r="N34" s="85"/>
      <c r="O34" s="85"/>
      <c r="P34" s="85"/>
    </row>
    <row r="35" spans="1:23" ht="8.25" hidden="1" customHeight="1" thickBot="1" x14ac:dyDescent="0.3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</row>
    <row r="36" spans="1:23" ht="15.75" hidden="1" x14ac:dyDescent="0.25">
      <c r="A36" s="191" t="s">
        <v>87</v>
      </c>
      <c r="B36" s="192"/>
      <c r="C36" s="193"/>
      <c r="D36" s="296" t="s">
        <v>88</v>
      </c>
      <c r="E36" s="297"/>
      <c r="F36" s="298"/>
      <c r="G36" s="85"/>
      <c r="H36" s="85"/>
      <c r="I36" s="191" t="s">
        <v>87</v>
      </c>
      <c r="J36" s="192"/>
      <c r="K36" s="193"/>
      <c r="L36" s="304" t="s">
        <v>88</v>
      </c>
      <c r="M36" s="304"/>
      <c r="N36" s="305"/>
      <c r="O36" s="85"/>
      <c r="P36" s="262"/>
      <c r="Q36" s="257"/>
      <c r="R36" s="256"/>
      <c r="S36" s="256"/>
      <c r="T36" s="257"/>
      <c r="U36" s="257"/>
      <c r="V36" s="256"/>
      <c r="W36" s="257"/>
    </row>
    <row r="37" spans="1:23" ht="15.75" hidden="1" x14ac:dyDescent="0.25">
      <c r="A37" s="194" t="s">
        <v>89</v>
      </c>
      <c r="B37" s="76"/>
      <c r="C37" s="89"/>
      <c r="D37" s="78"/>
      <c r="E37" s="76"/>
      <c r="F37" s="195"/>
      <c r="G37" s="85"/>
      <c r="H37" s="85"/>
      <c r="I37" s="194" t="s">
        <v>89</v>
      </c>
      <c r="J37" s="76"/>
      <c r="K37" s="89"/>
      <c r="L37" s="78"/>
      <c r="M37" s="76"/>
      <c r="N37" s="195"/>
      <c r="O37" s="85"/>
      <c r="P37" s="262"/>
      <c r="Q37" s="257"/>
      <c r="R37" s="256"/>
      <c r="S37" s="256"/>
      <c r="T37" s="257"/>
      <c r="U37" s="257"/>
      <c r="V37" s="256"/>
      <c r="W37" s="257"/>
    </row>
    <row r="38" spans="1:23" ht="16.5" hidden="1" thickBot="1" x14ac:dyDescent="0.3">
      <c r="A38" s="194"/>
      <c r="B38" s="76"/>
      <c r="C38" s="89"/>
      <c r="D38" s="78"/>
      <c r="E38" s="76"/>
      <c r="F38" s="195"/>
      <c r="G38" s="85"/>
      <c r="H38" s="85"/>
      <c r="I38" s="194"/>
      <c r="J38" s="76"/>
      <c r="K38" s="89"/>
      <c r="L38" s="78"/>
      <c r="M38" s="76"/>
      <c r="N38" s="195"/>
      <c r="O38" s="85"/>
      <c r="P38" s="262"/>
      <c r="Q38" s="257"/>
      <c r="R38" s="256"/>
      <c r="S38" s="256"/>
      <c r="T38" s="257"/>
      <c r="U38" s="257"/>
      <c r="V38" s="256"/>
      <c r="W38" s="257"/>
    </row>
    <row r="39" spans="1:23" ht="15.75" hidden="1" x14ac:dyDescent="0.25">
      <c r="A39" s="79" t="s">
        <v>90</v>
      </c>
      <c r="B39" s="80" t="s">
        <v>91</v>
      </c>
      <c r="C39" s="90"/>
      <c r="D39" s="91" t="s">
        <v>92</v>
      </c>
      <c r="E39" s="80" t="s">
        <v>93</v>
      </c>
      <c r="F39" s="92" t="s">
        <v>94</v>
      </c>
      <c r="G39" s="85"/>
      <c r="H39" s="85"/>
      <c r="I39" s="79" t="s">
        <v>90</v>
      </c>
      <c r="J39" s="80" t="s">
        <v>91</v>
      </c>
      <c r="K39" s="90"/>
      <c r="L39" s="91" t="s">
        <v>92</v>
      </c>
      <c r="M39" s="80" t="s">
        <v>93</v>
      </c>
      <c r="N39" s="92" t="s">
        <v>94</v>
      </c>
      <c r="O39" s="85"/>
      <c r="P39" s="262"/>
      <c r="Q39" s="257"/>
      <c r="R39" s="256"/>
      <c r="S39" s="256"/>
      <c r="T39" s="257"/>
      <c r="U39" s="257"/>
      <c r="V39" s="256"/>
      <c r="W39" s="257"/>
    </row>
    <row r="40" spans="1:23" ht="16.5" hidden="1" thickBot="1" x14ac:dyDescent="0.3">
      <c r="A40" s="244"/>
      <c r="B40" s="68"/>
      <c r="C40" s="245"/>
      <c r="D40" s="246" t="s">
        <v>95</v>
      </c>
      <c r="E40" s="68" t="s">
        <v>96</v>
      </c>
      <c r="F40" s="247" t="s">
        <v>97</v>
      </c>
      <c r="G40" s="85"/>
      <c r="H40" s="85"/>
      <c r="I40" s="93"/>
      <c r="J40" s="83"/>
      <c r="K40" s="69"/>
      <c r="L40" s="67" t="s">
        <v>95</v>
      </c>
      <c r="M40" s="83" t="s">
        <v>96</v>
      </c>
      <c r="N40" s="94" t="s">
        <v>97</v>
      </c>
      <c r="O40" s="85"/>
      <c r="P40" s="262"/>
      <c r="Q40" s="257"/>
      <c r="R40" s="256"/>
      <c r="S40" s="256"/>
      <c r="T40" s="257"/>
      <c r="U40" s="257"/>
      <c r="V40" s="256"/>
      <c r="W40" s="257"/>
    </row>
    <row r="41" spans="1:23" ht="15.75" hidden="1" x14ac:dyDescent="0.25">
      <c r="A41" s="248">
        <v>1</v>
      </c>
      <c r="B41" s="263">
        <v>1217108.1195324999</v>
      </c>
      <c r="C41" s="250"/>
      <c r="D41" s="249">
        <v>17637.029279999999</v>
      </c>
      <c r="E41" s="251">
        <v>1.7000000000000001E-2</v>
      </c>
      <c r="F41" s="252">
        <v>1</v>
      </c>
      <c r="G41" s="85"/>
      <c r="H41" s="85"/>
      <c r="I41" s="107">
        <v>1</v>
      </c>
      <c r="J41" s="100">
        <v>1217108.1195324999</v>
      </c>
      <c r="K41" s="95"/>
      <c r="L41" s="100">
        <v>25044.581577599998</v>
      </c>
      <c r="M41" s="101">
        <v>2.5415000000000004E-2</v>
      </c>
      <c r="N41" s="108">
        <v>1</v>
      </c>
      <c r="O41" s="85"/>
      <c r="P41" s="262"/>
      <c r="Q41" s="257"/>
      <c r="R41" s="256"/>
      <c r="S41" s="256"/>
      <c r="T41" s="257"/>
      <c r="U41" s="257"/>
      <c r="V41" s="256"/>
      <c r="W41" s="257"/>
    </row>
    <row r="42" spans="1:23" ht="15.75" hidden="1" x14ac:dyDescent="0.25">
      <c r="A42" s="109">
        <v>1217111.1815167498</v>
      </c>
      <c r="B42" s="110">
        <v>2434216.2390649999</v>
      </c>
      <c r="C42" s="96"/>
      <c r="D42" s="100">
        <v>38327.850312052498</v>
      </c>
      <c r="E42" s="101">
        <v>1.4999999999999999E-2</v>
      </c>
      <c r="F42" s="110">
        <v>1217111.1815167498</v>
      </c>
      <c r="G42" s="85"/>
      <c r="H42" s="85"/>
      <c r="I42" s="109">
        <v>1217111.1815167498</v>
      </c>
      <c r="J42" s="100">
        <v>2434216.2390649999</v>
      </c>
      <c r="K42" s="96"/>
      <c r="L42" s="100">
        <v>55977.359020518488</v>
      </c>
      <c r="M42" s="101">
        <v>2.2424999999999997E-2</v>
      </c>
      <c r="N42" s="110">
        <v>1217111.1815167498</v>
      </c>
      <c r="O42" s="85"/>
      <c r="P42" s="262"/>
      <c r="Q42" s="257"/>
      <c r="R42" s="256"/>
      <c r="S42" s="256"/>
      <c r="T42" s="257"/>
      <c r="U42" s="258"/>
      <c r="V42" s="256"/>
      <c r="W42" s="258"/>
    </row>
    <row r="43" spans="1:23" ht="15.75" hidden="1" x14ac:dyDescent="0.25">
      <c r="A43" s="109">
        <v>2434219.3010492497</v>
      </c>
      <c r="B43" s="110">
        <v>4868432.4781299997</v>
      </c>
      <c r="C43" s="96"/>
      <c r="D43" s="100">
        <v>56584.426175276254</v>
      </c>
      <c r="E43" s="101">
        <v>1.2500000000000001E-2</v>
      </c>
      <c r="F43" s="110">
        <v>2434219.3010492497</v>
      </c>
      <c r="G43" s="85"/>
      <c r="H43" s="85"/>
      <c r="I43" s="109">
        <v>2434219.3010492497</v>
      </c>
      <c r="J43" s="100">
        <v>4868432.4781299997</v>
      </c>
      <c r="K43" s="96"/>
      <c r="L43" s="100">
        <v>83270.93993603799</v>
      </c>
      <c r="M43" s="101">
        <v>1.8687499999999999E-2</v>
      </c>
      <c r="N43" s="110">
        <v>2434219.3010492497</v>
      </c>
      <c r="O43" s="85"/>
      <c r="P43" s="262"/>
      <c r="Q43" s="257"/>
      <c r="R43" s="256"/>
      <c r="S43" s="256"/>
      <c r="T43" s="257"/>
      <c r="U43" s="258"/>
      <c r="V43" s="256"/>
      <c r="W43" s="258"/>
    </row>
    <row r="44" spans="1:23" ht="15.75" hidden="1" x14ac:dyDescent="0.25">
      <c r="A44" s="109">
        <v>4868435.54011425</v>
      </c>
      <c r="B44" s="110">
        <v>9736864.9562599994</v>
      </c>
      <c r="C44" s="96"/>
      <c r="D44" s="100">
        <v>87012.090888785635</v>
      </c>
      <c r="E44" s="101">
        <v>5.0000000000000001E-3</v>
      </c>
      <c r="F44" s="110">
        <v>4868435.54011425</v>
      </c>
      <c r="G44" s="85"/>
      <c r="H44" s="85"/>
      <c r="I44" s="109">
        <v>4868435.54011425</v>
      </c>
      <c r="J44" s="100">
        <v>9736864.9562599994</v>
      </c>
      <c r="K44" s="96"/>
      <c r="L44" s="100">
        <v>128760.2986827345</v>
      </c>
      <c r="M44" s="101">
        <v>7.4749999999999999E-3</v>
      </c>
      <c r="N44" s="110">
        <v>4868435.54011425</v>
      </c>
      <c r="O44" s="85"/>
      <c r="P44" s="262"/>
      <c r="Q44" s="257"/>
      <c r="R44" s="256"/>
      <c r="S44" s="256"/>
      <c r="T44" s="257"/>
      <c r="U44" s="258"/>
      <c r="V44" s="256"/>
      <c r="W44" s="258"/>
    </row>
    <row r="45" spans="1:23" ht="15.75" hidden="1" x14ac:dyDescent="0.25">
      <c r="A45" s="109">
        <v>9736868.0182442516</v>
      </c>
      <c r="B45" s="110">
        <v>19473729.912519999</v>
      </c>
      <c r="C45" s="96"/>
      <c r="D45" s="100">
        <v>111354.23796951439</v>
      </c>
      <c r="E45" s="101">
        <v>4.0000000000000001E-3</v>
      </c>
      <c r="F45" s="110">
        <v>9736868.0182442516</v>
      </c>
      <c r="G45" s="85"/>
      <c r="H45" s="85"/>
      <c r="I45" s="109">
        <v>9736868.0182442516</v>
      </c>
      <c r="J45" s="100">
        <v>19473729.912519999</v>
      </c>
      <c r="K45" s="96"/>
      <c r="L45" s="100">
        <v>165151.80856842396</v>
      </c>
      <c r="M45" s="101">
        <v>5.9800000000000001E-3</v>
      </c>
      <c r="N45" s="110">
        <v>9736868.0182442516</v>
      </c>
      <c r="O45" s="85"/>
      <c r="P45" s="262"/>
      <c r="Q45" s="257"/>
      <c r="R45" s="256"/>
      <c r="S45" s="256"/>
      <c r="T45" s="257"/>
      <c r="U45" s="258"/>
      <c r="V45" s="256"/>
      <c r="W45" s="258"/>
    </row>
    <row r="46" spans="1:23" ht="15.75" hidden="1" x14ac:dyDescent="0.25">
      <c r="A46" s="109">
        <v>19473732.974504251</v>
      </c>
      <c r="B46" s="110">
        <v>38947459.825039998</v>
      </c>
      <c r="C46" s="96"/>
      <c r="D46" s="100">
        <v>150301.68554661737</v>
      </c>
      <c r="E46" s="101">
        <v>2.5000000000000001E-3</v>
      </c>
      <c r="F46" s="110">
        <v>19473732.974504251</v>
      </c>
      <c r="G46" s="85"/>
      <c r="H46" s="85"/>
      <c r="I46" s="109">
        <v>19473732.974504251</v>
      </c>
      <c r="J46" s="100">
        <v>38947459.825039998</v>
      </c>
      <c r="K46" s="96"/>
      <c r="L46" s="100">
        <v>223378.24269619293</v>
      </c>
      <c r="M46" s="101">
        <v>3.7374999999999999E-3</v>
      </c>
      <c r="N46" s="110">
        <v>19473732.974504251</v>
      </c>
      <c r="O46" s="85"/>
      <c r="P46" s="262"/>
      <c r="Q46" s="257"/>
      <c r="R46" s="256"/>
      <c r="S46" s="256"/>
      <c r="T46" s="257"/>
      <c r="U46" s="258"/>
      <c r="V46" s="256"/>
      <c r="W46" s="258"/>
    </row>
    <row r="47" spans="1:23" ht="15.75" hidden="1" x14ac:dyDescent="0.25">
      <c r="A47" s="109">
        <v>38947462.887024246</v>
      </c>
      <c r="B47" s="110">
        <v>77894919.650079995</v>
      </c>
      <c r="C47" s="96"/>
      <c r="D47" s="100">
        <v>198986.00267295673</v>
      </c>
      <c r="E47" s="101">
        <v>2E-3</v>
      </c>
      <c r="F47" s="110">
        <v>38947462.887024246</v>
      </c>
      <c r="G47" s="85"/>
      <c r="H47" s="85"/>
      <c r="I47" s="109">
        <v>38947462.887024246</v>
      </c>
      <c r="J47" s="100">
        <v>77894919.650079995</v>
      </c>
      <c r="K47" s="96"/>
      <c r="L47" s="100">
        <v>296161.29680007027</v>
      </c>
      <c r="M47" s="101">
        <v>2.99E-3</v>
      </c>
      <c r="N47" s="110">
        <v>38947462.887024246</v>
      </c>
      <c r="O47" s="85"/>
      <c r="P47" s="262"/>
      <c r="Q47" s="257"/>
      <c r="R47" s="256"/>
      <c r="S47" s="256"/>
      <c r="T47" s="257"/>
      <c r="U47" s="258"/>
      <c r="V47" s="256"/>
      <c r="W47" s="258"/>
    </row>
    <row r="48" spans="1:23" ht="15.75" hidden="1" x14ac:dyDescent="0.25">
      <c r="A48" s="109">
        <v>77894922.712064251</v>
      </c>
      <c r="B48" s="110">
        <v>155789839.30015999</v>
      </c>
      <c r="C48" s="96"/>
      <c r="D48" s="100">
        <v>276880.91619906825</v>
      </c>
      <c r="E48" s="101">
        <v>1.5E-3</v>
      </c>
      <c r="F48" s="110">
        <v>77894922.712064251</v>
      </c>
      <c r="G48" s="85"/>
      <c r="H48" s="85"/>
      <c r="I48" s="109">
        <v>77894922.712064251</v>
      </c>
      <c r="J48" s="100">
        <v>155789839.30015999</v>
      </c>
      <c r="K48" s="96"/>
      <c r="L48" s="100">
        <v>412614.19252160698</v>
      </c>
      <c r="M48" s="101">
        <v>2.2425000000000001E-3</v>
      </c>
      <c r="N48" s="110">
        <v>77894922.712064251</v>
      </c>
      <c r="O48" s="85"/>
      <c r="P48" s="262"/>
      <c r="Q48" s="257"/>
      <c r="R48" s="256"/>
      <c r="S48" s="256"/>
      <c r="T48" s="257"/>
      <c r="U48" s="258"/>
      <c r="V48" s="256"/>
      <c r="W48" s="258"/>
    </row>
    <row r="49" spans="1:23" ht="15.75" hidden="1" x14ac:dyDescent="0.25">
      <c r="A49" s="109">
        <v>155789842.36214426</v>
      </c>
      <c r="B49" s="110">
        <v>311579678.60031998</v>
      </c>
      <c r="C49" s="96"/>
      <c r="D49" s="100">
        <v>393723.29108121188</v>
      </c>
      <c r="E49" s="101">
        <v>1E-3</v>
      </c>
      <c r="F49" s="110">
        <v>155789842.36214426</v>
      </c>
      <c r="G49" s="85"/>
      <c r="H49" s="85"/>
      <c r="I49" s="109">
        <v>155789842.36214426</v>
      </c>
      <c r="J49" s="100">
        <v>311579678.60031998</v>
      </c>
      <c r="K49" s="96"/>
      <c r="L49" s="100">
        <v>587293.54297041171</v>
      </c>
      <c r="M49" s="101">
        <v>1.495E-3</v>
      </c>
      <c r="N49" s="110">
        <v>155789842.36214426</v>
      </c>
      <c r="O49" s="85"/>
      <c r="P49" s="262"/>
      <c r="Q49" s="257"/>
      <c r="R49" s="256"/>
      <c r="S49" s="256"/>
      <c r="T49" s="257"/>
      <c r="U49" s="258"/>
      <c r="V49" s="256"/>
      <c r="W49" s="258"/>
    </row>
    <row r="50" spans="1:23" ht="15.75" hidden="1" x14ac:dyDescent="0.25">
      <c r="A50" s="109">
        <v>311579681.66230422</v>
      </c>
      <c r="B50" s="110">
        <v>623159357.20063996</v>
      </c>
      <c r="C50" s="96"/>
      <c r="D50" s="100">
        <v>549513.12731938763</v>
      </c>
      <c r="E50" s="101">
        <v>8.9999999999999998E-4</v>
      </c>
      <c r="F50" s="110">
        <v>311579681.66230422</v>
      </c>
      <c r="G50" s="85"/>
      <c r="H50" s="85"/>
      <c r="I50" s="109">
        <v>311579681.66230422</v>
      </c>
      <c r="J50" s="100">
        <v>623159357.20063996</v>
      </c>
      <c r="K50" s="96"/>
      <c r="L50" s="100">
        <v>820199.34814648447</v>
      </c>
      <c r="M50" s="101">
        <v>1.3454999999999999E-3</v>
      </c>
      <c r="N50" s="110">
        <v>311579681.66230422</v>
      </c>
      <c r="O50" s="85"/>
      <c r="P50" s="262"/>
      <c r="Q50" s="257"/>
      <c r="R50" s="256"/>
      <c r="S50" s="256"/>
      <c r="T50" s="257"/>
      <c r="U50" s="258"/>
      <c r="V50" s="256"/>
      <c r="W50" s="258"/>
    </row>
    <row r="51" spans="1:23" ht="15.75" hidden="1" x14ac:dyDescent="0.25">
      <c r="A51" s="109">
        <v>623159360.26262426</v>
      </c>
      <c r="B51" s="110">
        <v>1246318714.4012799</v>
      </c>
      <c r="C51" s="96"/>
      <c r="D51" s="100">
        <v>829934.83530388982</v>
      </c>
      <c r="E51" s="101">
        <v>8.0000000000000004E-4</v>
      </c>
      <c r="F51" s="110">
        <v>623159360.26262426</v>
      </c>
      <c r="G51" s="85"/>
      <c r="H51" s="85"/>
      <c r="I51" s="109">
        <v>623159360.26262426</v>
      </c>
      <c r="J51" s="100">
        <v>1246318714.4012799</v>
      </c>
      <c r="K51" s="96"/>
      <c r="L51" s="100">
        <v>1239429.8015833152</v>
      </c>
      <c r="M51" s="101">
        <v>1.196E-3</v>
      </c>
      <c r="N51" s="110">
        <v>623159360.26262426</v>
      </c>
      <c r="O51" s="85"/>
      <c r="P51" s="262"/>
      <c r="Q51" s="257"/>
      <c r="R51" s="256"/>
      <c r="S51" s="256"/>
      <c r="T51" s="257"/>
      <c r="U51" s="258"/>
      <c r="V51" s="256"/>
      <c r="W51" s="258"/>
    </row>
    <row r="52" spans="1:23" ht="15.75" hidden="1" x14ac:dyDescent="0.25">
      <c r="A52" s="109">
        <v>1246318717.463264</v>
      </c>
      <c r="B52" s="110">
        <v>2492637428.8025599</v>
      </c>
      <c r="C52" s="96"/>
      <c r="D52" s="100">
        <v>1328462.3186148144</v>
      </c>
      <c r="E52" s="101">
        <v>6.9999999999999999E-4</v>
      </c>
      <c r="F52" s="110">
        <v>1246318717.463264</v>
      </c>
      <c r="G52" s="85"/>
      <c r="H52" s="85"/>
      <c r="I52" s="109">
        <v>1246318717.463264</v>
      </c>
      <c r="J52" s="100">
        <v>2492637428.8025599</v>
      </c>
      <c r="K52" s="96"/>
      <c r="L52" s="100">
        <v>1984728.3891331474</v>
      </c>
      <c r="M52" s="101">
        <v>1.0464999999999999E-3</v>
      </c>
      <c r="N52" s="110">
        <v>1246318717.463264</v>
      </c>
      <c r="O52" s="85"/>
      <c r="P52" s="262"/>
      <c r="Q52" s="257"/>
      <c r="R52" s="256"/>
      <c r="S52" s="256"/>
      <c r="T52" s="257"/>
      <c r="U52" s="258"/>
      <c r="V52" s="256"/>
      <c r="W52" s="258"/>
    </row>
    <row r="53" spans="1:23" ht="16.5" hidden="1" thickBot="1" x14ac:dyDescent="0.3">
      <c r="A53" s="196">
        <v>2492637431.8645444</v>
      </c>
      <c r="B53" s="264" t="s">
        <v>98</v>
      </c>
      <c r="C53" s="97"/>
      <c r="D53" s="197">
        <v>2200885.4165523215</v>
      </c>
      <c r="E53" s="198">
        <v>5.9999999999999995E-4</v>
      </c>
      <c r="F53" s="199">
        <v>2492637431.8645444</v>
      </c>
      <c r="G53" s="85"/>
      <c r="H53" s="85"/>
      <c r="I53" s="196">
        <v>2492637431.8645444</v>
      </c>
      <c r="J53" s="111" t="s">
        <v>98</v>
      </c>
      <c r="K53" s="97"/>
      <c r="L53" s="197">
        <v>3289000.9205497205</v>
      </c>
      <c r="M53" s="198">
        <v>8.9699999999999979E-4</v>
      </c>
      <c r="N53" s="199">
        <v>2492637431.8645444</v>
      </c>
      <c r="O53" s="85"/>
      <c r="P53" s="262"/>
      <c r="Q53" s="257"/>
      <c r="R53" s="256"/>
      <c r="S53" s="256"/>
      <c r="T53" s="257"/>
      <c r="U53" s="257"/>
      <c r="V53" s="256"/>
      <c r="W53" s="257"/>
    </row>
    <row r="54" spans="1:23" ht="15.75" hidden="1" x14ac:dyDescent="0.2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262"/>
      <c r="Q54" s="257"/>
      <c r="R54" s="256"/>
      <c r="S54" s="256"/>
      <c r="T54" s="257"/>
      <c r="U54" s="257"/>
      <c r="V54" s="256"/>
      <c r="W54" s="257"/>
    </row>
    <row r="55" spans="1:23" ht="15.75" hidden="1" x14ac:dyDescent="0.2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262"/>
      <c r="Q55" s="257"/>
      <c r="R55" s="256"/>
      <c r="S55" s="256"/>
      <c r="T55" s="257"/>
      <c r="U55" s="257"/>
      <c r="V55" s="256"/>
      <c r="W55" s="257"/>
    </row>
    <row r="56" spans="1:23" ht="15.75" hidden="1" x14ac:dyDescent="0.25">
      <c r="A56" s="293" t="s">
        <v>199</v>
      </c>
      <c r="B56" s="293"/>
      <c r="C56" s="293"/>
      <c r="D56" s="293"/>
      <c r="E56" s="293"/>
      <c r="F56" s="293"/>
      <c r="G56" s="85"/>
      <c r="H56" s="85"/>
      <c r="I56" s="293" t="s">
        <v>199</v>
      </c>
      <c r="J56" s="293"/>
      <c r="K56" s="293"/>
      <c r="L56" s="293"/>
      <c r="M56" s="293"/>
      <c r="N56" s="293"/>
      <c r="O56" s="85"/>
      <c r="P56" s="262"/>
      <c r="Q56" s="257"/>
      <c r="R56" s="256"/>
      <c r="S56" s="256"/>
      <c r="T56" s="257"/>
      <c r="U56" s="257"/>
      <c r="V56" s="256"/>
      <c r="W56" s="257"/>
    </row>
    <row r="57" spans="1:23" ht="16.5" hidden="1" thickBot="1" x14ac:dyDescent="0.3">
      <c r="A57" s="98"/>
      <c r="B57" s="99"/>
      <c r="C57" s="85"/>
      <c r="D57" s="85"/>
      <c r="E57" s="85"/>
      <c r="F57" s="85"/>
      <c r="G57" s="85"/>
      <c r="H57" s="85"/>
      <c r="I57" s="98"/>
      <c r="J57" s="99"/>
      <c r="K57" s="85"/>
      <c r="L57" s="85"/>
      <c r="M57" s="85"/>
      <c r="N57" s="85"/>
      <c r="O57" s="85"/>
      <c r="P57" s="262"/>
      <c r="Q57" s="257"/>
      <c r="R57" s="256"/>
      <c r="S57" s="256"/>
      <c r="T57" s="257"/>
      <c r="U57" s="257"/>
      <c r="V57" s="256"/>
      <c r="W57" s="257"/>
    </row>
    <row r="58" spans="1:23" ht="16.5" hidden="1" thickBot="1" x14ac:dyDescent="0.3">
      <c r="A58" s="294" t="s">
        <v>194</v>
      </c>
      <c r="B58" s="295"/>
      <c r="C58" s="102"/>
      <c r="D58" s="103">
        <v>0.3</v>
      </c>
      <c r="E58" s="104"/>
      <c r="F58" s="104"/>
      <c r="G58" s="85"/>
      <c r="H58" s="85"/>
      <c r="I58" s="294" t="s">
        <v>194</v>
      </c>
      <c r="J58" s="295"/>
      <c r="K58" s="102"/>
      <c r="L58" s="103">
        <v>0.35</v>
      </c>
      <c r="M58" s="104"/>
      <c r="N58" s="104"/>
      <c r="O58" s="85"/>
      <c r="P58" s="262"/>
      <c r="Q58" s="257"/>
      <c r="R58" s="256"/>
      <c r="S58" s="256"/>
      <c r="T58" s="257"/>
      <c r="U58" s="257"/>
      <c r="V58" s="256"/>
      <c r="W58" s="257"/>
    </row>
    <row r="59" spans="1:23" ht="15.75" hidden="1" x14ac:dyDescent="0.25">
      <c r="A59" s="105"/>
      <c r="B59" s="105"/>
      <c r="C59" s="85"/>
      <c r="D59" s="106"/>
      <c r="E59" s="85"/>
      <c r="F59" s="85"/>
      <c r="G59" s="85"/>
      <c r="H59" s="85"/>
      <c r="I59" s="105"/>
      <c r="J59" s="105"/>
      <c r="K59" s="85"/>
      <c r="L59" s="106"/>
      <c r="M59" s="85"/>
      <c r="N59" s="85"/>
      <c r="O59" s="85"/>
      <c r="P59" s="262"/>
      <c r="Q59" s="257"/>
      <c r="R59" s="256"/>
      <c r="S59" s="256"/>
      <c r="T59" s="257"/>
      <c r="U59" s="257"/>
      <c r="V59" s="256"/>
      <c r="W59" s="257"/>
    </row>
    <row r="60" spans="1:23" ht="16.5" hidden="1" thickBot="1" x14ac:dyDescent="0.3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262"/>
      <c r="Q60" s="257"/>
      <c r="R60" s="256"/>
      <c r="S60" s="256"/>
      <c r="T60" s="257"/>
      <c r="U60" s="257"/>
      <c r="V60" s="256"/>
      <c r="W60" s="257"/>
    </row>
    <row r="61" spans="1:23" ht="15.75" hidden="1" x14ac:dyDescent="0.25">
      <c r="A61" s="191" t="s">
        <v>87</v>
      </c>
      <c r="B61" s="192"/>
      <c r="C61" s="193"/>
      <c r="D61" s="296" t="s">
        <v>88</v>
      </c>
      <c r="E61" s="297"/>
      <c r="F61" s="298"/>
      <c r="G61" s="85"/>
      <c r="H61" s="85"/>
      <c r="I61" s="191" t="s">
        <v>87</v>
      </c>
      <c r="J61" s="192"/>
      <c r="K61" s="193"/>
      <c r="L61" s="304" t="s">
        <v>88</v>
      </c>
      <c r="M61" s="304"/>
      <c r="N61" s="305"/>
      <c r="O61" s="85"/>
      <c r="P61" s="85"/>
    </row>
    <row r="62" spans="1:23" ht="15.75" hidden="1" x14ac:dyDescent="0.25">
      <c r="A62" s="194" t="s">
        <v>89</v>
      </c>
      <c r="B62" s="76"/>
      <c r="C62" s="89"/>
      <c r="D62" s="78"/>
      <c r="E62" s="76"/>
      <c r="F62" s="195"/>
      <c r="G62" s="85"/>
      <c r="H62" s="85"/>
      <c r="I62" s="194" t="s">
        <v>89</v>
      </c>
      <c r="J62" s="76"/>
      <c r="K62" s="89"/>
      <c r="L62" s="78"/>
      <c r="M62" s="76"/>
      <c r="N62" s="195"/>
      <c r="O62" s="85"/>
      <c r="P62" s="85"/>
    </row>
    <row r="63" spans="1:23" ht="16.5" hidden="1" thickBot="1" x14ac:dyDescent="0.3">
      <c r="A63" s="194"/>
      <c r="B63" s="76"/>
      <c r="C63" s="89"/>
      <c r="D63" s="78"/>
      <c r="E63" s="76"/>
      <c r="F63" s="195"/>
      <c r="G63" s="85"/>
      <c r="H63" s="85"/>
      <c r="I63" s="194"/>
      <c r="J63" s="76"/>
      <c r="K63" s="89"/>
      <c r="L63" s="78"/>
      <c r="M63" s="76"/>
      <c r="N63" s="195"/>
      <c r="O63" s="85"/>
      <c r="P63" s="85"/>
    </row>
    <row r="64" spans="1:23" ht="15.75" hidden="1" x14ac:dyDescent="0.25">
      <c r="A64" s="79" t="s">
        <v>90</v>
      </c>
      <c r="B64" s="80" t="s">
        <v>91</v>
      </c>
      <c r="C64" s="90"/>
      <c r="D64" s="91" t="s">
        <v>92</v>
      </c>
      <c r="E64" s="80" t="s">
        <v>93</v>
      </c>
      <c r="F64" s="92" t="s">
        <v>94</v>
      </c>
      <c r="G64" s="85"/>
      <c r="H64" s="85"/>
      <c r="I64" s="79" t="s">
        <v>90</v>
      </c>
      <c r="J64" s="80" t="s">
        <v>91</v>
      </c>
      <c r="K64" s="90"/>
      <c r="L64" s="91" t="s">
        <v>92</v>
      </c>
      <c r="M64" s="80" t="s">
        <v>93</v>
      </c>
      <c r="N64" s="92" t="s">
        <v>94</v>
      </c>
      <c r="O64" s="85"/>
      <c r="P64" s="85"/>
    </row>
    <row r="65" spans="1:16" ht="16.5" hidden="1" thickBot="1" x14ac:dyDescent="0.3">
      <c r="A65" s="244"/>
      <c r="B65" s="68"/>
      <c r="C65" s="245"/>
      <c r="D65" s="246" t="s">
        <v>95</v>
      </c>
      <c r="E65" s="68" t="s">
        <v>96</v>
      </c>
      <c r="F65" s="247" t="s">
        <v>97</v>
      </c>
      <c r="G65" s="85"/>
      <c r="H65" s="85"/>
      <c r="I65" s="93"/>
      <c r="J65" s="83"/>
      <c r="K65" s="69"/>
      <c r="L65" s="67" t="s">
        <v>95</v>
      </c>
      <c r="M65" s="83" t="s">
        <v>96</v>
      </c>
      <c r="N65" s="94" t="s">
        <v>97</v>
      </c>
      <c r="O65" s="85"/>
      <c r="P65" s="85"/>
    </row>
    <row r="66" spans="1:16" ht="15.75" hidden="1" x14ac:dyDescent="0.25">
      <c r="A66" s="248">
        <v>1</v>
      </c>
      <c r="B66" s="263">
        <v>888400.08724999987</v>
      </c>
      <c r="C66" s="250"/>
      <c r="D66" s="249">
        <v>12873.743999999997</v>
      </c>
      <c r="E66" s="251">
        <v>1.7000000000000001E-2</v>
      </c>
      <c r="F66" s="252">
        <v>1</v>
      </c>
      <c r="G66" s="85"/>
      <c r="H66" s="85"/>
      <c r="I66" s="107">
        <v>1</v>
      </c>
      <c r="J66" s="100">
        <v>888400.08724999987</v>
      </c>
      <c r="K66" s="95"/>
      <c r="L66" s="100">
        <v>22593.420719999998</v>
      </c>
      <c r="M66" s="101">
        <v>2.5415000000000004E-2</v>
      </c>
      <c r="N66" s="108">
        <v>1</v>
      </c>
      <c r="O66" s="85"/>
      <c r="P66" s="85"/>
    </row>
    <row r="67" spans="1:16" ht="15.75" hidden="1" x14ac:dyDescent="0.25">
      <c r="A67" s="109">
        <v>888402.32227499981</v>
      </c>
      <c r="B67" s="110">
        <v>1776800.1744999997</v>
      </c>
      <c r="C67" s="96"/>
      <c r="D67" s="100">
        <v>27976.528483249996</v>
      </c>
      <c r="E67" s="101">
        <v>1.4999999999999999E-2</v>
      </c>
      <c r="F67" s="110">
        <v>888402.32227499981</v>
      </c>
      <c r="G67" s="85"/>
      <c r="H67" s="85"/>
      <c r="I67" s="109">
        <v>888402.32227499981</v>
      </c>
      <c r="J67" s="100">
        <v>1776800.1744999997</v>
      </c>
      <c r="K67" s="96"/>
      <c r="L67" s="100">
        <v>45172.08352245875</v>
      </c>
      <c r="M67" s="101">
        <v>2.2424999999999997E-2</v>
      </c>
      <c r="N67" s="110">
        <v>888402.32227499981</v>
      </c>
      <c r="O67" s="85"/>
      <c r="P67" s="85"/>
    </row>
    <row r="68" spans="1:16" ht="15.75" hidden="1" x14ac:dyDescent="0.25">
      <c r="A68" s="109">
        <v>1776802.4095249998</v>
      </c>
      <c r="B68" s="110">
        <v>3553600.3489999995</v>
      </c>
      <c r="C68" s="96"/>
      <c r="D68" s="100">
        <v>41302.496266624992</v>
      </c>
      <c r="E68" s="101">
        <v>1.2500000000000001E-2</v>
      </c>
      <c r="F68" s="110">
        <v>1776802.4095249998</v>
      </c>
      <c r="G68" s="85"/>
      <c r="H68" s="85"/>
      <c r="I68" s="109">
        <v>1776802.4095249998</v>
      </c>
      <c r="J68" s="100">
        <v>3553600.3489999995</v>
      </c>
      <c r="K68" s="96"/>
      <c r="L68" s="100">
        <v>65094.405358604374</v>
      </c>
      <c r="M68" s="101">
        <v>1.8687499999999999E-2</v>
      </c>
      <c r="N68" s="110">
        <v>1776802.4095249998</v>
      </c>
      <c r="O68" s="85"/>
      <c r="P68" s="85"/>
    </row>
    <row r="69" spans="1:16" ht="15.75" hidden="1" x14ac:dyDescent="0.25">
      <c r="A69" s="109">
        <v>3553602.5840249998</v>
      </c>
      <c r="B69" s="110">
        <v>7107200.6979999989</v>
      </c>
      <c r="C69" s="96"/>
      <c r="D69" s="100">
        <v>63512.470510062485</v>
      </c>
      <c r="E69" s="101">
        <v>5.0000000000000001E-3</v>
      </c>
      <c r="F69" s="110">
        <v>3553602.5840249998</v>
      </c>
      <c r="G69" s="85"/>
      <c r="H69" s="85"/>
      <c r="I69" s="109">
        <v>3553602.5840249998</v>
      </c>
      <c r="J69" s="100">
        <v>7107200.6979999989</v>
      </c>
      <c r="K69" s="96"/>
      <c r="L69" s="100">
        <v>98298.31685254343</v>
      </c>
      <c r="M69" s="101">
        <v>7.4749999999999999E-3</v>
      </c>
      <c r="N69" s="110">
        <v>3553602.5840249998</v>
      </c>
      <c r="O69" s="85"/>
      <c r="P69" s="85"/>
    </row>
    <row r="70" spans="1:16" ht="15.75" hidden="1" x14ac:dyDescent="0.25">
      <c r="A70" s="109">
        <v>7107202.9330250006</v>
      </c>
      <c r="B70" s="110">
        <v>14214401.395999998</v>
      </c>
      <c r="C70" s="96"/>
      <c r="D70" s="100">
        <v>81280.461079937479</v>
      </c>
      <c r="E70" s="101">
        <v>4.0000000000000001E-3</v>
      </c>
      <c r="F70" s="110">
        <v>7107202.9330250006</v>
      </c>
      <c r="G70" s="85"/>
      <c r="H70" s="85"/>
      <c r="I70" s="109">
        <v>7107202.9330250006</v>
      </c>
      <c r="J70" s="100">
        <v>14214401.395999998</v>
      </c>
      <c r="K70" s="96"/>
      <c r="L70" s="100">
        <v>124861.46275450655</v>
      </c>
      <c r="M70" s="101">
        <v>5.9800000000000001E-3</v>
      </c>
      <c r="N70" s="110">
        <v>7107202.9330250006</v>
      </c>
      <c r="O70" s="85"/>
      <c r="P70" s="85"/>
    </row>
    <row r="71" spans="1:16" ht="15.75" hidden="1" x14ac:dyDescent="0.25">
      <c r="A71" s="109">
        <v>14214403.631025</v>
      </c>
      <c r="B71" s="110">
        <v>28428802.791999996</v>
      </c>
      <c r="C71" s="96"/>
      <c r="D71" s="100">
        <v>109709.25493183747</v>
      </c>
      <c r="E71" s="101">
        <v>2.5000000000000001E-3</v>
      </c>
      <c r="F71" s="110">
        <v>14214403.631025</v>
      </c>
      <c r="G71" s="85"/>
      <c r="H71" s="85"/>
      <c r="I71" s="109">
        <v>14214403.631025</v>
      </c>
      <c r="J71" s="100">
        <v>28428802.791999996</v>
      </c>
      <c r="K71" s="96"/>
      <c r="L71" s="100">
        <v>167362.50956309703</v>
      </c>
      <c r="M71" s="101">
        <v>3.7374999999999999E-3</v>
      </c>
      <c r="N71" s="110">
        <v>14214403.631025</v>
      </c>
      <c r="O71" s="85"/>
      <c r="P71" s="85"/>
    </row>
    <row r="72" spans="1:16" ht="15.75" hidden="1" x14ac:dyDescent="0.25">
      <c r="A72" s="109">
        <v>28428805.027024996</v>
      </c>
      <c r="B72" s="110">
        <v>56857605.583999991</v>
      </c>
      <c r="C72" s="96"/>
      <c r="D72" s="100">
        <v>145245.25283427496</v>
      </c>
      <c r="E72" s="101">
        <v>2E-3</v>
      </c>
      <c r="F72" s="110">
        <v>28428805.027024996</v>
      </c>
      <c r="G72" s="85"/>
      <c r="H72" s="85"/>
      <c r="I72" s="109">
        <v>28428805.027024996</v>
      </c>
      <c r="J72" s="100">
        <v>56857605.583999991</v>
      </c>
      <c r="K72" s="96"/>
      <c r="L72" s="100">
        <v>220488.82642724109</v>
      </c>
      <c r="M72" s="101">
        <v>2.99E-3</v>
      </c>
      <c r="N72" s="110">
        <v>28428805.027024996</v>
      </c>
      <c r="O72" s="85"/>
      <c r="P72" s="85"/>
    </row>
    <row r="73" spans="1:16" ht="15.75" hidden="1" x14ac:dyDescent="0.25">
      <c r="A73" s="109">
        <v>56857607.819024995</v>
      </c>
      <c r="B73" s="110">
        <v>113715211.16799998</v>
      </c>
      <c r="C73" s="96"/>
      <c r="D73" s="100">
        <v>202102.85394822495</v>
      </c>
      <c r="E73" s="101">
        <v>1.5E-3</v>
      </c>
      <c r="F73" s="110">
        <v>56857607.819024995</v>
      </c>
      <c r="G73" s="85"/>
      <c r="H73" s="85"/>
      <c r="I73" s="109">
        <v>56857607.819024995</v>
      </c>
      <c r="J73" s="100">
        <v>113715211.16799998</v>
      </c>
      <c r="K73" s="96"/>
      <c r="L73" s="100">
        <v>305490.94009259634</v>
      </c>
      <c r="M73" s="101">
        <v>2.2425000000000001E-3</v>
      </c>
      <c r="N73" s="110">
        <v>56857607.819024995</v>
      </c>
      <c r="O73" s="85"/>
      <c r="P73" s="85"/>
    </row>
    <row r="74" spans="1:16" ht="15.75" hidden="1" x14ac:dyDescent="0.25">
      <c r="A74" s="109">
        <v>113715213.403025</v>
      </c>
      <c r="B74" s="110">
        <v>227430422.33599997</v>
      </c>
      <c r="C74" s="96"/>
      <c r="D74" s="100">
        <v>287389.25897168741</v>
      </c>
      <c r="E74" s="101">
        <v>1E-3</v>
      </c>
      <c r="F74" s="110">
        <v>113715213.403025</v>
      </c>
      <c r="G74" s="85"/>
      <c r="H74" s="85"/>
      <c r="I74" s="109">
        <v>113715213.403025</v>
      </c>
      <c r="J74" s="100">
        <v>227430422.33599997</v>
      </c>
      <c r="K74" s="96"/>
      <c r="L74" s="100">
        <v>432994.11560267274</v>
      </c>
      <c r="M74" s="101">
        <v>1.495E-3</v>
      </c>
      <c r="N74" s="110">
        <v>113715213.403025</v>
      </c>
      <c r="O74" s="85"/>
      <c r="P74" s="85"/>
    </row>
    <row r="75" spans="1:16" ht="15.75" hidden="1" x14ac:dyDescent="0.25">
      <c r="A75" s="109">
        <v>227430424.57102495</v>
      </c>
      <c r="B75" s="110">
        <v>454860844.67199993</v>
      </c>
      <c r="C75" s="96"/>
      <c r="D75" s="100">
        <v>401104.46790466236</v>
      </c>
      <c r="E75" s="101">
        <v>8.9999999999999998E-4</v>
      </c>
      <c r="F75" s="110">
        <v>227430424.57102495</v>
      </c>
      <c r="G75" s="85"/>
      <c r="H75" s="85"/>
      <c r="I75" s="109">
        <v>227430424.57102495</v>
      </c>
      <c r="J75" s="100">
        <v>454860844.67199993</v>
      </c>
      <c r="K75" s="96"/>
      <c r="L75" s="100">
        <v>602998.35295747034</v>
      </c>
      <c r="M75" s="101">
        <v>1.3454999999999999E-3</v>
      </c>
      <c r="N75" s="110">
        <v>227430424.57102495</v>
      </c>
      <c r="O75" s="85"/>
      <c r="P75" s="85"/>
    </row>
    <row r="76" spans="1:16" ht="15.75" hidden="1" x14ac:dyDescent="0.25">
      <c r="A76" s="109">
        <v>454860846.90702498</v>
      </c>
      <c r="B76" s="110">
        <v>909721689.34399986</v>
      </c>
      <c r="C76" s="96"/>
      <c r="D76" s="100">
        <v>605791.8459955398</v>
      </c>
      <c r="E76" s="101">
        <v>8.0000000000000004E-4</v>
      </c>
      <c r="F76" s="110">
        <v>454860846.90702498</v>
      </c>
      <c r="G76" s="85"/>
      <c r="H76" s="85"/>
      <c r="I76" s="109">
        <v>454860846.90702498</v>
      </c>
      <c r="J76" s="100">
        <v>909721689.34399986</v>
      </c>
      <c r="K76" s="96"/>
      <c r="L76" s="100">
        <v>909005.98320333217</v>
      </c>
      <c r="M76" s="101">
        <v>1.196E-3</v>
      </c>
      <c r="N76" s="110">
        <v>454860846.90702498</v>
      </c>
      <c r="O76" s="85"/>
      <c r="P76" s="85"/>
    </row>
    <row r="77" spans="1:16" ht="15.75" hidden="1" x14ac:dyDescent="0.25">
      <c r="A77" s="109">
        <v>909721691.57902479</v>
      </c>
      <c r="B77" s="110">
        <v>1819443378.6879997</v>
      </c>
      <c r="C77" s="96"/>
      <c r="D77" s="100">
        <v>969680.51994511974</v>
      </c>
      <c r="E77" s="101">
        <v>6.9999999999999999E-4</v>
      </c>
      <c r="F77" s="110">
        <v>909721691.57902479</v>
      </c>
      <c r="G77" s="85"/>
      <c r="H77" s="85"/>
      <c r="I77" s="109">
        <v>909721691.57902479</v>
      </c>
      <c r="J77" s="100">
        <v>1819443378.6879997</v>
      </c>
      <c r="K77" s="96"/>
      <c r="L77" s="100">
        <v>1453019.5507579541</v>
      </c>
      <c r="M77" s="101">
        <v>1.0464999999999999E-3</v>
      </c>
      <c r="N77" s="110">
        <v>909721691.57902479</v>
      </c>
      <c r="O77" s="85"/>
      <c r="P77" s="85"/>
    </row>
    <row r="78" spans="1:16" ht="16.5" hidden="1" thickBot="1" x14ac:dyDescent="0.3">
      <c r="A78" s="196">
        <v>1819443380.9230249</v>
      </c>
      <c r="B78" s="264" t="s">
        <v>98</v>
      </c>
      <c r="C78" s="97"/>
      <c r="D78" s="197">
        <v>1606485.7009214023</v>
      </c>
      <c r="E78" s="198">
        <v>5.9999999999999995E-4</v>
      </c>
      <c r="F78" s="199">
        <v>1819443380.9230249</v>
      </c>
      <c r="G78" s="85"/>
      <c r="H78" s="85"/>
      <c r="I78" s="196">
        <v>1819443380.9230249</v>
      </c>
      <c r="J78" s="111" t="s">
        <v>98</v>
      </c>
      <c r="K78" s="97"/>
      <c r="L78" s="197">
        <v>2405043.2963174963</v>
      </c>
      <c r="M78" s="198">
        <v>8.9699999999999979E-4</v>
      </c>
      <c r="N78" s="199">
        <v>1819443380.9230249</v>
      </c>
      <c r="O78" s="85"/>
      <c r="P78" s="85"/>
    </row>
    <row r="79" spans="1:16" ht="15.75" hidden="1" x14ac:dyDescent="0.25">
      <c r="A79" s="98"/>
      <c r="B79" s="99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</row>
    <row r="80" spans="1:16" ht="15.75" hidden="1" x14ac:dyDescent="0.25">
      <c r="A80" s="98"/>
      <c r="B80" s="99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</row>
    <row r="81" spans="1:16" ht="15.75" hidden="1" x14ac:dyDescent="0.25">
      <c r="A81" s="98"/>
      <c r="B81" s="99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</row>
    <row r="82" spans="1:16" ht="15.75" x14ac:dyDescent="0.25">
      <c r="A82" s="98"/>
      <c r="B82" s="99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</row>
    <row r="83" spans="1:16" ht="15.75" x14ac:dyDescent="0.25">
      <c r="A83" s="98"/>
      <c r="B83" s="99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</row>
    <row r="84" spans="1:16" ht="15.75" x14ac:dyDescent="0.25">
      <c r="A84" s="98"/>
      <c r="B84" s="99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</row>
    <row r="85" spans="1:16" ht="15.75" x14ac:dyDescent="0.25">
      <c r="A85" s="98"/>
      <c r="B85" s="99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</row>
    <row r="86" spans="1:16" ht="15.75" x14ac:dyDescent="0.25">
      <c r="A86" s="98"/>
      <c r="B86" s="99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</row>
    <row r="87" spans="1:16" ht="15.75" x14ac:dyDescent="0.25">
      <c r="A87" s="98"/>
      <c r="B87" s="99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</row>
    <row r="88" spans="1:16" ht="15.75" x14ac:dyDescent="0.25">
      <c r="A88" s="98"/>
      <c r="B88" s="99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</row>
    <row r="89" spans="1:16" ht="15.75" x14ac:dyDescent="0.25">
      <c r="A89" s="98"/>
      <c r="B89" s="99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</row>
    <row r="90" spans="1:16" ht="15.75" x14ac:dyDescent="0.25">
      <c r="A90" s="98"/>
      <c r="B90" s="99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</row>
    <row r="91" spans="1:16" ht="15.75" x14ac:dyDescent="0.25">
      <c r="A91" s="98"/>
      <c r="B91" s="99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</row>
    <row r="92" spans="1:16" ht="15.75" x14ac:dyDescent="0.25">
      <c r="A92" s="98"/>
      <c r="B92" s="99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</row>
    <row r="93" spans="1:16" ht="15.75" x14ac:dyDescent="0.25">
      <c r="A93" s="98"/>
      <c r="B93" s="99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</row>
    <row r="94" spans="1:16" ht="15.75" x14ac:dyDescent="0.25">
      <c r="A94" s="98"/>
      <c r="B94" s="99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</row>
    <row r="95" spans="1:16" ht="15.75" x14ac:dyDescent="0.25">
      <c r="A95" s="98"/>
      <c r="B95" s="99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</row>
    <row r="96" spans="1:16" ht="15.75" x14ac:dyDescent="0.25">
      <c r="A96" s="98"/>
      <c r="B96" s="99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</row>
    <row r="97" spans="1:16" ht="15.75" x14ac:dyDescent="0.25">
      <c r="A97" s="98"/>
      <c r="B97" s="99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</row>
    <row r="98" spans="1:16" ht="15.75" x14ac:dyDescent="0.25">
      <c r="A98" s="98"/>
      <c r="B98" s="99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</row>
    <row r="99" spans="1:16" ht="15.75" x14ac:dyDescent="0.25">
      <c r="A99" s="98"/>
      <c r="B99" s="99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</row>
    <row r="100" spans="1:16" ht="15.75" x14ac:dyDescent="0.25">
      <c r="A100" s="98"/>
      <c r="B100" s="99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</row>
    <row r="101" spans="1:16" ht="15.75" x14ac:dyDescent="0.25">
      <c r="A101" s="98"/>
      <c r="B101" s="99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</row>
    <row r="102" spans="1:16" ht="15.75" x14ac:dyDescent="0.25">
      <c r="A102" s="98"/>
      <c r="B102" s="99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</row>
    <row r="103" spans="1:16" ht="15.75" x14ac:dyDescent="0.25">
      <c r="A103" s="98"/>
      <c r="B103" s="99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</row>
    <row r="104" spans="1:16" ht="15.75" x14ac:dyDescent="0.25">
      <c r="A104" s="98"/>
      <c r="B104" s="99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</row>
  </sheetData>
  <sheetProtection selectLockedCells="1" selectUnlockedCells="1"/>
  <mergeCells count="18">
    <mergeCell ref="A6:F6"/>
    <mergeCell ref="I6:N6"/>
    <mergeCell ref="A8:B8"/>
    <mergeCell ref="I8:J8"/>
    <mergeCell ref="D11:F11"/>
    <mergeCell ref="L11:N11"/>
    <mergeCell ref="L61:N61"/>
    <mergeCell ref="I31:N31"/>
    <mergeCell ref="I33:J33"/>
    <mergeCell ref="L36:N36"/>
    <mergeCell ref="I56:N56"/>
    <mergeCell ref="I58:J58"/>
    <mergeCell ref="A56:F56"/>
    <mergeCell ref="A58:B58"/>
    <mergeCell ref="D61:F61"/>
    <mergeCell ref="D36:F36"/>
    <mergeCell ref="A31:F31"/>
    <mergeCell ref="A33:B33"/>
  </mergeCells>
  <pageMargins left="0.23622047244094491" right="0.23622047244094491" top="0.74803149606299213" bottom="0.74803149606299213" header="0.31496062992125984" footer="0.31496062992125984"/>
  <pageSetup paperSize="9" scale="94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77"/>
  <sheetViews>
    <sheetView zoomScaleNormal="100" workbookViewId="0">
      <selection activeCell="N9" sqref="N9"/>
    </sheetView>
  </sheetViews>
  <sheetFormatPr baseColWidth="10" defaultColWidth="9.140625" defaultRowHeight="12.75" x14ac:dyDescent="0.2"/>
  <cols>
    <col min="1" max="1" width="11.42578125" customWidth="1"/>
    <col min="2" max="2" width="13.85546875" customWidth="1"/>
    <col min="3" max="3" width="13.140625" customWidth="1"/>
    <col min="4" max="4" width="11.42578125" customWidth="1"/>
    <col min="5" max="5" width="12.85546875" customWidth="1"/>
    <col min="6" max="6" width="15.5703125" customWidth="1"/>
    <col min="7" max="7" width="11.42578125" customWidth="1"/>
    <col min="8" max="8" width="7.85546875" customWidth="1"/>
    <col min="9" max="9" width="13.85546875" customWidth="1"/>
    <col min="10" max="10" width="13.140625" customWidth="1"/>
    <col min="11" max="11" width="11.42578125" customWidth="1"/>
    <col min="12" max="12" width="13.7109375" bestFit="1" customWidth="1"/>
    <col min="13" max="13" width="15" customWidth="1"/>
    <col min="14" max="246" width="11.42578125" customWidth="1"/>
  </cols>
  <sheetData>
    <row r="3" spans="1:15" x14ac:dyDescent="0.2">
      <c r="A3" s="3"/>
      <c r="B3" s="3"/>
      <c r="C3" s="3"/>
      <c r="D3" s="3"/>
    </row>
    <row r="4" spans="1:15" x14ac:dyDescent="0.2">
      <c r="A4" s="3"/>
      <c r="B4" s="3"/>
      <c r="C4" s="3"/>
      <c r="D4" s="3"/>
    </row>
    <row r="5" spans="1:15" ht="15.75" x14ac:dyDescent="0.25">
      <c r="A5" s="293" t="s">
        <v>220</v>
      </c>
      <c r="B5" s="293"/>
      <c r="C5" s="293"/>
      <c r="D5" s="293"/>
      <c r="E5" s="293"/>
      <c r="F5" s="85"/>
      <c r="G5" s="272"/>
      <c r="H5" s="293" t="s">
        <v>220</v>
      </c>
      <c r="I5" s="293"/>
      <c r="J5" s="293"/>
      <c r="K5" s="293"/>
      <c r="L5" s="293"/>
      <c r="M5" s="293"/>
      <c r="N5" s="85"/>
      <c r="O5" s="85"/>
    </row>
    <row r="6" spans="1:15" ht="15.75" x14ac:dyDescent="0.25">
      <c r="A6" s="85"/>
      <c r="B6" s="85"/>
      <c r="C6" s="85"/>
      <c r="D6" s="85"/>
      <c r="E6" s="85"/>
      <c r="F6" s="85"/>
      <c r="G6" s="86"/>
      <c r="H6" s="85"/>
      <c r="I6" s="85"/>
      <c r="J6" s="85"/>
      <c r="K6" s="85"/>
      <c r="L6" s="85"/>
      <c r="M6" s="85"/>
      <c r="N6" s="85"/>
      <c r="O6" s="85"/>
    </row>
    <row r="7" spans="1:15" ht="15.75" x14ac:dyDescent="0.25">
      <c r="A7" s="85"/>
      <c r="B7" s="167" t="s">
        <v>194</v>
      </c>
      <c r="C7" s="167"/>
      <c r="E7" s="87">
        <v>0.3</v>
      </c>
      <c r="F7" s="85"/>
      <c r="G7" s="85"/>
      <c r="I7" s="167" t="s">
        <v>194</v>
      </c>
      <c r="J7" s="167"/>
      <c r="L7" s="87">
        <v>0.42799999999999999</v>
      </c>
      <c r="M7" s="85"/>
      <c r="N7" s="85"/>
      <c r="O7" s="85"/>
    </row>
    <row r="8" spans="1:15" ht="16.5" thickBot="1" x14ac:dyDescent="0.3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ht="15.75" x14ac:dyDescent="0.25">
      <c r="A9" s="85"/>
      <c r="B9" s="59" t="s">
        <v>99</v>
      </c>
      <c r="C9" s="60"/>
      <c r="D9" s="306" t="s">
        <v>88</v>
      </c>
      <c r="E9" s="306"/>
      <c r="F9" s="306"/>
      <c r="G9" s="85"/>
      <c r="H9" s="85"/>
      <c r="I9" s="59" t="s">
        <v>99</v>
      </c>
      <c r="J9" s="60"/>
      <c r="K9" s="306" t="s">
        <v>88</v>
      </c>
      <c r="L9" s="306"/>
      <c r="M9" s="306"/>
      <c r="N9" s="85"/>
      <c r="O9" s="85"/>
    </row>
    <row r="10" spans="1:15" ht="16.5" thickBot="1" x14ac:dyDescent="0.3">
      <c r="A10" s="85"/>
      <c r="B10" s="61"/>
      <c r="C10" s="62"/>
      <c r="D10" s="61"/>
      <c r="E10" s="62"/>
      <c r="F10" s="63"/>
      <c r="G10" s="85"/>
      <c r="H10" s="85"/>
      <c r="I10" s="61"/>
      <c r="J10" s="62"/>
      <c r="K10" s="61"/>
      <c r="L10" s="62"/>
      <c r="M10" s="63"/>
      <c r="N10" s="85"/>
      <c r="O10" s="85"/>
    </row>
    <row r="11" spans="1:15" ht="15.75" x14ac:dyDescent="0.25">
      <c r="A11" s="85"/>
      <c r="B11" s="64" t="s">
        <v>90</v>
      </c>
      <c r="C11" s="65" t="s">
        <v>91</v>
      </c>
      <c r="D11" s="64" t="s">
        <v>92</v>
      </c>
      <c r="E11" s="65" t="s">
        <v>93</v>
      </c>
      <c r="F11" s="66" t="s">
        <v>94</v>
      </c>
      <c r="G11" s="85"/>
      <c r="H11" s="85"/>
      <c r="I11" s="64" t="s">
        <v>90</v>
      </c>
      <c r="J11" s="65" t="s">
        <v>91</v>
      </c>
      <c r="K11" s="64" t="s">
        <v>92</v>
      </c>
      <c r="L11" s="65" t="s">
        <v>93</v>
      </c>
      <c r="M11" s="66" t="s">
        <v>94</v>
      </c>
      <c r="N11" s="85"/>
      <c r="O11" s="85"/>
    </row>
    <row r="12" spans="1:15" ht="16.5" thickBot="1" x14ac:dyDescent="0.3">
      <c r="A12" s="85"/>
      <c r="B12" s="246"/>
      <c r="C12" s="68"/>
      <c r="D12" s="67" t="s">
        <v>95</v>
      </c>
      <c r="E12" s="83" t="s">
        <v>96</v>
      </c>
      <c r="F12" s="69" t="s">
        <v>97</v>
      </c>
      <c r="G12" s="85"/>
      <c r="H12" s="85"/>
      <c r="I12" s="246"/>
      <c r="J12" s="68"/>
      <c r="K12" s="67" t="s">
        <v>95</v>
      </c>
      <c r="L12" s="83" t="s">
        <v>96</v>
      </c>
      <c r="M12" s="69" t="s">
        <v>97</v>
      </c>
      <c r="N12" s="85"/>
      <c r="O12" s="85"/>
    </row>
    <row r="13" spans="1:15" ht="15.75" x14ac:dyDescent="0.25">
      <c r="A13" s="85"/>
      <c r="B13" s="265">
        <v>1</v>
      </c>
      <c r="C13" s="266">
        <v>1065038.3</v>
      </c>
      <c r="D13" s="73">
        <v>11182.902150000002</v>
      </c>
      <c r="E13" s="71"/>
      <c r="F13" s="72">
        <v>1</v>
      </c>
      <c r="G13" s="85"/>
      <c r="H13" s="85"/>
      <c r="I13" s="265">
        <v>1</v>
      </c>
      <c r="J13" s="266">
        <v>1169903.7079999999</v>
      </c>
      <c r="K13" s="73">
        <v>12283.988933999999</v>
      </c>
      <c r="L13" s="71"/>
      <c r="M13" s="72"/>
      <c r="N13" s="85"/>
      <c r="O13" s="85"/>
    </row>
    <row r="14" spans="1:15" ht="15.75" x14ac:dyDescent="0.25">
      <c r="A14" s="85"/>
      <c r="B14" s="267">
        <v>1065039.3</v>
      </c>
      <c r="C14" s="268">
        <v>2662597.25</v>
      </c>
      <c r="D14" s="73">
        <v>11182.902150000002</v>
      </c>
      <c r="E14" s="74">
        <v>1.0200000000000001E-2</v>
      </c>
      <c r="F14" s="75">
        <v>1065039.3</v>
      </c>
      <c r="G14" s="85"/>
      <c r="H14" s="85"/>
      <c r="I14" s="267">
        <v>1169904.7079999999</v>
      </c>
      <c r="J14" s="268">
        <v>2924760.7699999996</v>
      </c>
      <c r="K14" s="73">
        <v>12283.988933999999</v>
      </c>
      <c r="L14" s="74">
        <v>1.0200000000000001E-2</v>
      </c>
      <c r="M14" s="75">
        <v>1169904.7079999999</v>
      </c>
      <c r="N14" s="85"/>
      <c r="O14" s="85"/>
    </row>
    <row r="15" spans="1:15" ht="15.75" x14ac:dyDescent="0.25">
      <c r="A15" s="85"/>
      <c r="B15" s="267">
        <v>2662598.25</v>
      </c>
      <c r="C15" s="268">
        <v>3993896.375</v>
      </c>
      <c r="D15" s="73">
        <v>27477.993240000003</v>
      </c>
      <c r="E15" s="74">
        <v>8.2000000000000007E-3</v>
      </c>
      <c r="F15" s="75">
        <v>2662598.25</v>
      </c>
      <c r="G15" s="85"/>
      <c r="H15" s="85"/>
      <c r="I15" s="267">
        <v>2924761.7699999996</v>
      </c>
      <c r="J15" s="268">
        <v>4387141.6549999993</v>
      </c>
      <c r="K15" s="73">
        <v>30183.520766399997</v>
      </c>
      <c r="L15" s="74">
        <v>8.2000000000000007E-3</v>
      </c>
      <c r="M15" s="75">
        <v>2924761.7699999996</v>
      </c>
      <c r="N15" s="85"/>
      <c r="O15" s="85"/>
    </row>
    <row r="16" spans="1:15" ht="15.75" x14ac:dyDescent="0.25">
      <c r="A16" s="85"/>
      <c r="B16" s="267">
        <v>3993897.375</v>
      </c>
      <c r="C16" s="268">
        <v>5192065.5875000004</v>
      </c>
      <c r="D16" s="73">
        <v>38394.637865000004</v>
      </c>
      <c r="E16" s="74">
        <v>7.1999999999999998E-3</v>
      </c>
      <c r="F16" s="75">
        <v>3993897.375</v>
      </c>
      <c r="G16" s="85"/>
      <c r="H16" s="85"/>
      <c r="I16" s="267">
        <v>4387142.6549999993</v>
      </c>
      <c r="J16" s="268">
        <v>5703284.4514999995</v>
      </c>
      <c r="K16" s="73">
        <v>42175.035823399994</v>
      </c>
      <c r="L16" s="74">
        <v>7.1999999999999998E-3</v>
      </c>
      <c r="M16" s="75">
        <v>4387142.6549999993</v>
      </c>
      <c r="N16" s="85"/>
      <c r="O16" s="85"/>
    </row>
    <row r="17" spans="1:15" ht="15.75" x14ac:dyDescent="0.25">
      <c r="A17" s="85"/>
      <c r="B17" s="267">
        <v>5192066.5875000004</v>
      </c>
      <c r="C17" s="268">
        <v>7788098.8812500006</v>
      </c>
      <c r="D17" s="73">
        <v>47021.448995000006</v>
      </c>
      <c r="E17" s="74">
        <v>4.1000000000000003E-3</v>
      </c>
      <c r="F17" s="75">
        <v>5192066.5875000004</v>
      </c>
      <c r="G17" s="85"/>
      <c r="H17" s="85"/>
      <c r="I17" s="267">
        <v>5703285.4514999995</v>
      </c>
      <c r="J17" s="268">
        <v>8554927.1772499997</v>
      </c>
      <c r="K17" s="73">
        <v>51651.256758199997</v>
      </c>
      <c r="L17" s="74">
        <v>4.1000000000000003E-3</v>
      </c>
      <c r="M17" s="75">
        <v>5703285.4514999995</v>
      </c>
      <c r="N17" s="85"/>
      <c r="O17" s="85"/>
    </row>
    <row r="18" spans="1:15" ht="15.75" x14ac:dyDescent="0.25">
      <c r="A18" s="85"/>
      <c r="B18" s="267">
        <v>7788099.8812500006</v>
      </c>
      <c r="C18" s="268">
        <v>10124528.845625002</v>
      </c>
      <c r="D18" s="73">
        <v>57665.181399375011</v>
      </c>
      <c r="E18" s="74">
        <v>2E-3</v>
      </c>
      <c r="F18" s="75">
        <v>7788099.8812500006</v>
      </c>
      <c r="G18" s="85"/>
      <c r="H18" s="85"/>
      <c r="I18" s="267">
        <v>8554928.1772499997</v>
      </c>
      <c r="J18" s="268">
        <v>11121405.630425001</v>
      </c>
      <c r="K18" s="73">
        <v>63342.987833774998</v>
      </c>
      <c r="L18" s="74">
        <v>2E-3</v>
      </c>
      <c r="M18" s="75">
        <v>8554928.1772499997</v>
      </c>
      <c r="N18" s="85"/>
      <c r="O18" s="85"/>
    </row>
    <row r="19" spans="1:15" ht="15.75" x14ac:dyDescent="0.25">
      <c r="A19" s="85"/>
      <c r="B19" s="267">
        <v>10124529.845625002</v>
      </c>
      <c r="C19" s="195" t="s">
        <v>100</v>
      </c>
      <c r="D19" s="73">
        <v>62338.039328125014</v>
      </c>
      <c r="E19" s="74">
        <v>1E-3</v>
      </c>
      <c r="F19" s="75">
        <v>10124529.845625002</v>
      </c>
      <c r="G19" s="85"/>
      <c r="H19" s="85"/>
      <c r="I19" s="267">
        <v>11121406.630425001</v>
      </c>
      <c r="J19" s="195" t="s">
        <v>100</v>
      </c>
      <c r="K19" s="73">
        <v>68475.942740125</v>
      </c>
      <c r="L19" s="74">
        <v>1E-3</v>
      </c>
      <c r="M19" s="75">
        <v>11121406.630425001</v>
      </c>
      <c r="N19" s="85"/>
      <c r="O19" s="85"/>
    </row>
    <row r="20" spans="1:15" ht="15.75" x14ac:dyDescent="0.25">
      <c r="A20" s="85"/>
      <c r="B20" s="267"/>
      <c r="C20" s="195"/>
      <c r="D20" s="73"/>
      <c r="E20" s="74"/>
      <c r="F20" s="75"/>
      <c r="G20" s="85"/>
      <c r="H20" s="85"/>
      <c r="I20" s="267"/>
      <c r="J20" s="195"/>
      <c r="K20" s="73"/>
      <c r="L20" s="74"/>
      <c r="M20" s="75"/>
      <c r="N20" s="85"/>
      <c r="O20" s="85"/>
    </row>
    <row r="21" spans="1:15" ht="16.5" thickBot="1" x14ac:dyDescent="0.3">
      <c r="A21" s="85"/>
      <c r="B21" s="269"/>
      <c r="C21" s="270"/>
      <c r="D21" s="62"/>
      <c r="E21" s="77"/>
      <c r="F21" s="63"/>
      <c r="G21" s="85"/>
      <c r="H21" s="85"/>
      <c r="I21" s="269"/>
      <c r="J21" s="270"/>
      <c r="K21" s="62"/>
      <c r="L21" s="77"/>
      <c r="M21" s="63"/>
      <c r="N21" s="85"/>
      <c r="O21" s="85"/>
    </row>
    <row r="22" spans="1:15" ht="12" customHeight="1" x14ac:dyDescent="0.2">
      <c r="A22" s="6"/>
      <c r="B22" s="6"/>
      <c r="C22" s="6"/>
      <c r="D22" s="6"/>
      <c r="E22" s="7"/>
    </row>
    <row r="23" spans="1:15" hidden="1" x14ac:dyDescent="0.2">
      <c r="A23" s="6"/>
      <c r="B23" s="6"/>
      <c r="C23" s="6"/>
      <c r="D23" s="6"/>
      <c r="E23" s="7"/>
    </row>
    <row r="24" spans="1:15" ht="15.75" hidden="1" x14ac:dyDescent="0.25">
      <c r="A24" s="293" t="s">
        <v>208</v>
      </c>
      <c r="B24" s="293"/>
      <c r="C24" s="293"/>
      <c r="D24" s="293"/>
      <c r="E24" s="293"/>
      <c r="F24" s="85"/>
      <c r="G24" s="58"/>
      <c r="H24" s="293" t="s">
        <v>208</v>
      </c>
      <c r="I24" s="293"/>
      <c r="J24" s="293"/>
      <c r="K24" s="293"/>
      <c r="L24" s="293"/>
      <c r="M24" s="293"/>
      <c r="N24" s="85"/>
      <c r="O24" s="85"/>
    </row>
    <row r="25" spans="1:15" ht="15.75" hidden="1" x14ac:dyDescent="0.25">
      <c r="A25" s="85"/>
      <c r="B25" s="85"/>
      <c r="C25" s="85"/>
      <c r="D25" s="85"/>
      <c r="E25" s="85"/>
      <c r="F25" s="85"/>
      <c r="G25" s="86"/>
      <c r="H25" s="85"/>
      <c r="I25" s="85"/>
      <c r="J25" s="85"/>
      <c r="K25" s="85"/>
      <c r="L25" s="85"/>
      <c r="M25" s="85"/>
      <c r="N25" s="85"/>
      <c r="O25" s="85"/>
    </row>
    <row r="26" spans="1:15" ht="15.75" hidden="1" x14ac:dyDescent="0.25">
      <c r="A26" s="85"/>
      <c r="B26" s="167" t="s">
        <v>194</v>
      </c>
      <c r="C26" s="167"/>
      <c r="E26" s="87">
        <v>0.37</v>
      </c>
      <c r="F26" s="85"/>
      <c r="G26" s="85"/>
      <c r="I26" s="167" t="s">
        <v>194</v>
      </c>
      <c r="J26" s="167"/>
      <c r="L26" s="87">
        <v>0.42</v>
      </c>
      <c r="M26" s="85"/>
      <c r="N26" s="85"/>
      <c r="O26" s="85"/>
    </row>
    <row r="27" spans="1:15" ht="16.5" hidden="1" thickBot="1" x14ac:dyDescent="0.3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1:15" ht="15.75" hidden="1" x14ac:dyDescent="0.25">
      <c r="A28" s="85"/>
      <c r="B28" s="59" t="s">
        <v>99</v>
      </c>
      <c r="C28" s="60"/>
      <c r="D28" s="306" t="s">
        <v>88</v>
      </c>
      <c r="E28" s="306"/>
      <c r="F28" s="306"/>
      <c r="G28" s="85"/>
      <c r="H28" s="85"/>
      <c r="I28" s="59" t="s">
        <v>99</v>
      </c>
      <c r="J28" s="60"/>
      <c r="K28" s="306" t="s">
        <v>88</v>
      </c>
      <c r="L28" s="306"/>
      <c r="M28" s="306"/>
      <c r="N28" s="85"/>
      <c r="O28" s="85"/>
    </row>
    <row r="29" spans="1:15" ht="16.5" hidden="1" thickBot="1" x14ac:dyDescent="0.3">
      <c r="A29" s="85"/>
      <c r="B29" s="61"/>
      <c r="C29" s="62"/>
      <c r="D29" s="61"/>
      <c r="E29" s="62"/>
      <c r="F29" s="63"/>
      <c r="G29" s="85"/>
      <c r="H29" s="85"/>
      <c r="I29" s="61"/>
      <c r="J29" s="62"/>
      <c r="K29" s="61"/>
      <c r="L29" s="62"/>
      <c r="M29" s="63"/>
      <c r="N29" s="85"/>
      <c r="O29" s="85"/>
    </row>
    <row r="30" spans="1:15" ht="15.75" hidden="1" x14ac:dyDescent="0.25">
      <c r="A30" s="85"/>
      <c r="B30" s="64" t="s">
        <v>90</v>
      </c>
      <c r="C30" s="65" t="s">
        <v>91</v>
      </c>
      <c r="D30" s="64" t="s">
        <v>92</v>
      </c>
      <c r="E30" s="65" t="s">
        <v>93</v>
      </c>
      <c r="F30" s="66" t="s">
        <v>94</v>
      </c>
      <c r="G30" s="85"/>
      <c r="H30" s="85"/>
      <c r="I30" s="64" t="s">
        <v>90</v>
      </c>
      <c r="J30" s="65" t="s">
        <v>91</v>
      </c>
      <c r="K30" s="64" t="s">
        <v>92</v>
      </c>
      <c r="L30" s="65" t="s">
        <v>93</v>
      </c>
      <c r="M30" s="66" t="s">
        <v>94</v>
      </c>
      <c r="N30" s="85"/>
      <c r="O30" s="85"/>
    </row>
    <row r="31" spans="1:15" ht="16.5" hidden="1" thickBot="1" x14ac:dyDescent="0.3">
      <c r="A31" s="85"/>
      <c r="B31" s="246"/>
      <c r="C31" s="68"/>
      <c r="D31" s="67" t="s">
        <v>95</v>
      </c>
      <c r="E31" s="83" t="s">
        <v>96</v>
      </c>
      <c r="F31" s="69" t="s">
        <v>97</v>
      </c>
      <c r="G31" s="85"/>
      <c r="H31" s="85"/>
      <c r="I31" s="246"/>
      <c r="J31" s="68"/>
      <c r="K31" s="67" t="s">
        <v>95</v>
      </c>
      <c r="L31" s="83" t="s">
        <v>96</v>
      </c>
      <c r="M31" s="69" t="s">
        <v>97</v>
      </c>
      <c r="N31" s="85"/>
      <c r="O31" s="85"/>
    </row>
    <row r="32" spans="1:15" ht="15.75" hidden="1" x14ac:dyDescent="0.25">
      <c r="A32" s="85"/>
      <c r="B32" s="265">
        <v>1</v>
      </c>
      <c r="C32" s="266">
        <v>819260.00000000012</v>
      </c>
      <c r="D32" s="73">
        <v>8602.2300000000014</v>
      </c>
      <c r="E32" s="71"/>
      <c r="F32" s="72">
        <v>1</v>
      </c>
      <c r="G32" s="85"/>
      <c r="H32" s="85"/>
      <c r="I32" s="265">
        <v>1</v>
      </c>
      <c r="J32" s="266">
        <v>819260.00000000012</v>
      </c>
      <c r="K32" s="73">
        <v>15096.913650000004</v>
      </c>
      <c r="L32" s="71"/>
      <c r="M32" s="72"/>
      <c r="N32" s="85"/>
      <c r="O32" s="85"/>
    </row>
    <row r="33" spans="1:15" ht="15.75" hidden="1" x14ac:dyDescent="0.25">
      <c r="A33" s="85"/>
      <c r="B33" s="267">
        <v>819261.00000000012</v>
      </c>
      <c r="C33" s="268">
        <v>2048150.0000000002</v>
      </c>
      <c r="D33" s="73">
        <v>8602.2300000000014</v>
      </c>
      <c r="E33" s="74">
        <v>7.4749999999999999E-3</v>
      </c>
      <c r="F33" s="75">
        <v>819261.00000000012</v>
      </c>
      <c r="G33" s="85"/>
      <c r="H33" s="85"/>
      <c r="I33" s="267">
        <v>819261.00000000012</v>
      </c>
      <c r="J33" s="268">
        <v>2048150.0000000002</v>
      </c>
      <c r="K33" s="73">
        <v>15096.913650000004</v>
      </c>
      <c r="L33" s="74">
        <v>1.3118625000000002E-2</v>
      </c>
      <c r="M33" s="75">
        <v>819261.00000000012</v>
      </c>
      <c r="N33" s="85"/>
      <c r="O33" s="85"/>
    </row>
    <row r="34" spans="1:15" ht="15.75" hidden="1" x14ac:dyDescent="0.25">
      <c r="A34" s="85"/>
      <c r="B34" s="267">
        <v>2048151.0000000002</v>
      </c>
      <c r="C34" s="268">
        <v>3072225.0000000005</v>
      </c>
      <c r="D34" s="73">
        <v>17788.175275000001</v>
      </c>
      <c r="E34" s="74">
        <v>5.9800000000000001E-3</v>
      </c>
      <c r="F34" s="75">
        <v>2048151.0000000002</v>
      </c>
      <c r="G34" s="85"/>
      <c r="H34" s="85"/>
      <c r="I34" s="267">
        <v>2048151.0000000002</v>
      </c>
      <c r="J34" s="268">
        <v>3072225.0000000005</v>
      </c>
      <c r="K34" s="73">
        <v>31218.247607625006</v>
      </c>
      <c r="L34" s="74">
        <v>1.0494900000000001E-2</v>
      </c>
      <c r="M34" s="75">
        <v>2048151.0000000002</v>
      </c>
      <c r="N34" s="85"/>
      <c r="O34" s="85"/>
    </row>
    <row r="35" spans="1:15" ht="15.75" hidden="1" x14ac:dyDescent="0.25">
      <c r="A35" s="85"/>
      <c r="B35" s="267">
        <v>3072226.0000000005</v>
      </c>
      <c r="C35" s="268">
        <v>4096300.0000000005</v>
      </c>
      <c r="D35" s="73">
        <v>23912.137795000002</v>
      </c>
      <c r="E35" s="74">
        <v>5.2325000000000002E-3</v>
      </c>
      <c r="F35" s="75">
        <v>3072226.0000000005</v>
      </c>
      <c r="G35" s="85"/>
      <c r="H35" s="85"/>
      <c r="I35" s="267">
        <v>3072226.0000000005</v>
      </c>
      <c r="J35" s="268">
        <v>4096300.0000000005</v>
      </c>
      <c r="K35" s="73">
        <v>41965.801830225013</v>
      </c>
      <c r="L35" s="74">
        <v>9.1830375000000013E-3</v>
      </c>
      <c r="M35" s="75">
        <v>3072226.0000000005</v>
      </c>
      <c r="N35" s="85"/>
      <c r="O35" s="85"/>
    </row>
    <row r="36" spans="1:15" ht="15.75" hidden="1" x14ac:dyDescent="0.25">
      <c r="A36" s="85"/>
      <c r="B36" s="267">
        <v>4096301.0000000005</v>
      </c>
      <c r="C36" s="268">
        <v>6144450.0000000009</v>
      </c>
      <c r="D36" s="73">
        <v>29270.605000000003</v>
      </c>
      <c r="E36" s="74">
        <v>2.99E-3</v>
      </c>
      <c r="F36" s="75">
        <v>4096301.0000000005</v>
      </c>
      <c r="G36" s="85"/>
      <c r="H36" s="85"/>
      <c r="I36" s="267">
        <v>4096301.0000000005</v>
      </c>
      <c r="J36" s="268">
        <v>6144450.0000000009</v>
      </c>
      <c r="K36" s="73">
        <v>51369.911775000015</v>
      </c>
      <c r="L36" s="74">
        <v>5.2474500000000007E-3</v>
      </c>
      <c r="M36" s="75">
        <v>4096301.0000000005</v>
      </c>
      <c r="N36" s="85"/>
      <c r="O36" s="85"/>
    </row>
    <row r="37" spans="1:15" ht="15.75" hidden="1" x14ac:dyDescent="0.25">
      <c r="A37" s="85"/>
      <c r="B37" s="267">
        <v>6144451.0000000009</v>
      </c>
      <c r="C37" s="268">
        <v>8192600.0000000009</v>
      </c>
      <c r="D37" s="73">
        <v>35394.570510000005</v>
      </c>
      <c r="E37" s="74">
        <v>1.495E-3</v>
      </c>
      <c r="F37" s="75">
        <v>6144451.0000000009</v>
      </c>
      <c r="G37" s="85"/>
      <c r="H37" s="85"/>
      <c r="I37" s="267">
        <v>6144451.0000000009</v>
      </c>
      <c r="J37" s="268">
        <v>8192600.0000000009</v>
      </c>
      <c r="K37" s="73">
        <v>62117.471245050023</v>
      </c>
      <c r="L37" s="74">
        <v>2.6237250000000004E-3</v>
      </c>
      <c r="M37" s="75">
        <v>6144451.0000000009</v>
      </c>
      <c r="N37" s="85"/>
      <c r="O37" s="85"/>
    </row>
    <row r="38" spans="1:15" ht="15.75" hidden="1" x14ac:dyDescent="0.25">
      <c r="A38" s="85"/>
      <c r="B38" s="267">
        <v>8192601.0000000009</v>
      </c>
      <c r="C38" s="195" t="s">
        <v>100</v>
      </c>
      <c r="D38" s="73">
        <v>38456.553265000002</v>
      </c>
      <c r="E38" s="74">
        <v>7.4750000000000001E-4</v>
      </c>
      <c r="F38" s="75">
        <v>8192601.0000000009</v>
      </c>
      <c r="G38" s="85"/>
      <c r="H38" s="85"/>
      <c r="I38" s="267">
        <v>8192601.0000000009</v>
      </c>
      <c r="J38" s="195" t="s">
        <v>100</v>
      </c>
      <c r="K38" s="73">
        <v>67491.250980075027</v>
      </c>
      <c r="L38" s="74">
        <v>1.3118625000000002E-3</v>
      </c>
      <c r="M38" s="75">
        <v>8192601.0000000009</v>
      </c>
      <c r="N38" s="85"/>
      <c r="O38" s="85"/>
    </row>
    <row r="39" spans="1:15" ht="15.75" hidden="1" x14ac:dyDescent="0.25">
      <c r="A39" s="85"/>
      <c r="B39" s="267"/>
      <c r="C39" s="195"/>
      <c r="D39" s="73"/>
      <c r="E39" s="74"/>
      <c r="F39" s="75"/>
      <c r="G39" s="85"/>
      <c r="H39" s="85"/>
      <c r="I39" s="267"/>
      <c r="J39" s="195"/>
      <c r="K39" s="73"/>
      <c r="L39" s="74"/>
      <c r="M39" s="75"/>
      <c r="N39" s="85"/>
      <c r="O39" s="85"/>
    </row>
    <row r="40" spans="1:15" ht="16.5" hidden="1" thickBot="1" x14ac:dyDescent="0.3">
      <c r="A40" s="85"/>
      <c r="B40" s="269"/>
      <c r="C40" s="270"/>
      <c r="D40" s="62"/>
      <c r="E40" s="77"/>
      <c r="F40" s="63"/>
      <c r="G40" s="85"/>
      <c r="H40" s="85"/>
      <c r="I40" s="269"/>
      <c r="J40" s="270"/>
      <c r="K40" s="62"/>
      <c r="L40" s="77"/>
      <c r="M40" s="63"/>
      <c r="N40" s="85"/>
      <c r="O40" s="85"/>
    </row>
    <row r="41" spans="1:15" ht="15.75" hidden="1" x14ac:dyDescent="0.2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</row>
    <row r="42" spans="1:15" ht="15.75" hidden="1" x14ac:dyDescent="0.2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</row>
    <row r="43" spans="1:15" ht="15.75" hidden="1" x14ac:dyDescent="0.25">
      <c r="A43" s="293" t="s">
        <v>198</v>
      </c>
      <c r="B43" s="293"/>
      <c r="C43" s="293"/>
      <c r="D43" s="293"/>
      <c r="E43" s="293"/>
      <c r="F43" s="85"/>
      <c r="G43" s="58"/>
      <c r="H43" s="293" t="s">
        <v>198</v>
      </c>
      <c r="I43" s="293"/>
      <c r="J43" s="293"/>
      <c r="K43" s="293"/>
      <c r="L43" s="293"/>
      <c r="M43" s="85"/>
      <c r="N43" s="85"/>
      <c r="O43" s="85"/>
    </row>
    <row r="44" spans="1:15" ht="15.75" hidden="1" x14ac:dyDescent="0.25">
      <c r="A44" s="85"/>
      <c r="B44" s="85"/>
      <c r="C44" s="85"/>
      <c r="D44" s="85"/>
      <c r="E44" s="85"/>
      <c r="F44" s="85"/>
      <c r="G44" s="86"/>
      <c r="H44" s="85"/>
      <c r="I44" s="85"/>
      <c r="J44" s="85"/>
      <c r="K44" s="85"/>
      <c r="L44" s="85"/>
      <c r="M44" s="85"/>
      <c r="N44" s="85"/>
      <c r="O44" s="85"/>
    </row>
    <row r="45" spans="1:15" ht="15.75" hidden="1" x14ac:dyDescent="0.25">
      <c r="A45" s="85"/>
      <c r="B45" s="167" t="s">
        <v>194</v>
      </c>
      <c r="C45" s="167"/>
      <c r="E45" s="87">
        <v>0.3</v>
      </c>
      <c r="F45" s="85"/>
      <c r="G45" s="85"/>
      <c r="I45" s="167" t="s">
        <v>194</v>
      </c>
      <c r="J45" s="167"/>
      <c r="L45" s="87">
        <v>0.35</v>
      </c>
      <c r="M45" s="85"/>
      <c r="N45" s="85"/>
      <c r="O45" s="85"/>
    </row>
    <row r="46" spans="1:15" ht="16.5" hidden="1" thickBot="1" x14ac:dyDescent="0.3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</row>
    <row r="47" spans="1:15" ht="15.75" hidden="1" x14ac:dyDescent="0.25">
      <c r="A47" s="85"/>
      <c r="B47" s="59" t="s">
        <v>99</v>
      </c>
      <c r="C47" s="60"/>
      <c r="D47" s="307" t="s">
        <v>88</v>
      </c>
      <c r="E47" s="308"/>
      <c r="F47" s="309"/>
      <c r="G47" s="85"/>
      <c r="H47" s="85"/>
      <c r="I47" s="59" t="s">
        <v>99</v>
      </c>
      <c r="J47" s="60"/>
      <c r="K47" s="307" t="s">
        <v>88</v>
      </c>
      <c r="L47" s="308"/>
      <c r="M47" s="309"/>
      <c r="N47" s="85"/>
      <c r="O47" s="85"/>
    </row>
    <row r="48" spans="1:15" ht="16.5" hidden="1" thickBot="1" x14ac:dyDescent="0.3">
      <c r="A48" s="85"/>
      <c r="B48" s="78"/>
      <c r="C48" s="76"/>
      <c r="D48" s="61"/>
      <c r="E48" s="62"/>
      <c r="F48" s="63"/>
      <c r="G48" s="85"/>
      <c r="H48" s="85"/>
      <c r="I48" s="78"/>
      <c r="J48" s="76"/>
      <c r="K48" s="61"/>
      <c r="L48" s="62"/>
      <c r="M48" s="63"/>
      <c r="N48" s="85"/>
      <c r="O48" s="85"/>
    </row>
    <row r="49" spans="1:15" ht="15.75" hidden="1" x14ac:dyDescent="0.25">
      <c r="A49" s="85"/>
      <c r="B49" s="79" t="s">
        <v>90</v>
      </c>
      <c r="C49" s="80" t="s">
        <v>91</v>
      </c>
      <c r="D49" s="65" t="s">
        <v>92</v>
      </c>
      <c r="E49" s="65" t="s">
        <v>93</v>
      </c>
      <c r="F49" s="66" t="s">
        <v>94</v>
      </c>
      <c r="G49" s="85"/>
      <c r="H49" s="85"/>
      <c r="I49" s="79" t="s">
        <v>90</v>
      </c>
      <c r="J49" s="80" t="s">
        <v>91</v>
      </c>
      <c r="K49" s="65" t="s">
        <v>92</v>
      </c>
      <c r="L49" s="65" t="s">
        <v>93</v>
      </c>
      <c r="M49" s="66" t="s">
        <v>94</v>
      </c>
      <c r="N49" s="85"/>
      <c r="O49" s="85"/>
    </row>
    <row r="50" spans="1:15" ht="16.5" hidden="1" thickBot="1" x14ac:dyDescent="0.3">
      <c r="A50" s="85"/>
      <c r="B50" s="81"/>
      <c r="C50" s="82"/>
      <c r="D50" s="83" t="s">
        <v>95</v>
      </c>
      <c r="E50" s="83" t="s">
        <v>96</v>
      </c>
      <c r="F50" s="69" t="s">
        <v>97</v>
      </c>
      <c r="G50" s="85"/>
      <c r="H50" s="85"/>
      <c r="I50" s="81"/>
      <c r="J50" s="82"/>
      <c r="K50" s="83" t="s">
        <v>95</v>
      </c>
      <c r="L50" s="83" t="s">
        <v>96</v>
      </c>
      <c r="M50" s="69" t="s">
        <v>97</v>
      </c>
      <c r="N50" s="85"/>
      <c r="O50" s="85"/>
    </row>
    <row r="51" spans="1:15" ht="15.75" hidden="1" x14ac:dyDescent="0.25">
      <c r="A51" s="85"/>
      <c r="B51" s="70">
        <v>1</v>
      </c>
      <c r="C51" s="73">
        <v>598000</v>
      </c>
      <c r="D51" s="70">
        <v>6279</v>
      </c>
      <c r="E51" s="71"/>
      <c r="F51" s="72"/>
      <c r="G51" s="85"/>
      <c r="H51" s="85"/>
      <c r="I51" s="70">
        <v>1</v>
      </c>
      <c r="J51" s="73">
        <v>598000</v>
      </c>
      <c r="K51" s="70">
        <v>11019.645000000002</v>
      </c>
      <c r="L51" s="71"/>
      <c r="M51" s="72"/>
      <c r="N51" s="85"/>
      <c r="O51" s="85"/>
    </row>
    <row r="52" spans="1:15" ht="15.75" hidden="1" x14ac:dyDescent="0.25">
      <c r="A52" s="85"/>
      <c r="B52" s="70">
        <v>598001</v>
      </c>
      <c r="C52" s="73">
        <v>1495000</v>
      </c>
      <c r="D52" s="70">
        <v>6279</v>
      </c>
      <c r="E52" s="74">
        <v>7.4749999999999999E-3</v>
      </c>
      <c r="F52" s="75">
        <v>598001</v>
      </c>
      <c r="G52" s="85"/>
      <c r="H52" s="85"/>
      <c r="I52" s="70">
        <v>598001</v>
      </c>
      <c r="J52" s="73">
        <v>1495000</v>
      </c>
      <c r="K52" s="70">
        <v>11019.645000000002</v>
      </c>
      <c r="L52" s="74">
        <v>1.3118625000000002E-2</v>
      </c>
      <c r="M52" s="75">
        <v>598001</v>
      </c>
      <c r="N52" s="85"/>
      <c r="O52" s="85"/>
    </row>
    <row r="53" spans="1:15" ht="15.75" hidden="1" x14ac:dyDescent="0.25">
      <c r="A53" s="85"/>
      <c r="B53" s="70">
        <v>1495001</v>
      </c>
      <c r="C53" s="73">
        <v>2242500</v>
      </c>
      <c r="D53" s="70">
        <v>12984.067524999999</v>
      </c>
      <c r="E53" s="74">
        <v>5.9800000000000001E-3</v>
      </c>
      <c r="F53" s="75">
        <v>1495001</v>
      </c>
      <c r="G53" s="85"/>
      <c r="H53" s="85"/>
      <c r="I53" s="70">
        <v>1495001</v>
      </c>
      <c r="J53" s="73">
        <v>2242500</v>
      </c>
      <c r="K53" s="70">
        <v>22787.038506375004</v>
      </c>
      <c r="L53" s="74">
        <v>1.0494900000000001E-2</v>
      </c>
      <c r="M53" s="75">
        <v>1495001</v>
      </c>
      <c r="N53" s="85"/>
      <c r="O53" s="85"/>
    </row>
    <row r="54" spans="1:15" ht="15.75" hidden="1" x14ac:dyDescent="0.25">
      <c r="A54" s="85"/>
      <c r="B54" s="70">
        <v>2242501</v>
      </c>
      <c r="C54" s="73">
        <v>2990000</v>
      </c>
      <c r="D54" s="70">
        <v>17454.111545</v>
      </c>
      <c r="E54" s="74">
        <v>5.2325000000000002E-3</v>
      </c>
      <c r="F54" s="75">
        <v>2242501</v>
      </c>
      <c r="G54" s="85"/>
      <c r="H54" s="85"/>
      <c r="I54" s="70">
        <v>2242501</v>
      </c>
      <c r="J54" s="73">
        <v>2990000</v>
      </c>
      <c r="K54" s="70">
        <v>30631.965761475003</v>
      </c>
      <c r="L54" s="74">
        <v>9.1830375000000013E-3</v>
      </c>
      <c r="M54" s="75">
        <v>2242501</v>
      </c>
      <c r="N54" s="85"/>
      <c r="O54" s="85"/>
    </row>
    <row r="55" spans="1:15" ht="15.75" hidden="1" x14ac:dyDescent="0.25">
      <c r="A55" s="85"/>
      <c r="B55" s="70">
        <v>2990001</v>
      </c>
      <c r="C55" s="73">
        <v>4485000</v>
      </c>
      <c r="D55" s="70">
        <v>21365.400062500001</v>
      </c>
      <c r="E55" s="74">
        <v>2.99E-3</v>
      </c>
      <c r="F55" s="75">
        <v>2990001</v>
      </c>
      <c r="G55" s="85"/>
      <c r="H55" s="85"/>
      <c r="I55" s="70">
        <v>2990001</v>
      </c>
      <c r="J55" s="73">
        <v>4485000</v>
      </c>
      <c r="K55" s="70">
        <v>37496.277109687508</v>
      </c>
      <c r="L55" s="74">
        <v>5.2474500000000007E-3</v>
      </c>
      <c r="M55" s="75">
        <v>2990001</v>
      </c>
      <c r="N55" s="85"/>
      <c r="O55" s="85"/>
    </row>
    <row r="56" spans="1:15" ht="15.75" hidden="1" x14ac:dyDescent="0.25">
      <c r="A56" s="85"/>
      <c r="B56" s="70">
        <v>4485001</v>
      </c>
      <c r="C56" s="73">
        <v>5980000</v>
      </c>
      <c r="D56" s="70">
        <v>25835.447072499999</v>
      </c>
      <c r="E56" s="74">
        <v>1.495E-3</v>
      </c>
      <c r="F56" s="75">
        <v>4485001</v>
      </c>
      <c r="G56" s="85"/>
      <c r="H56" s="85"/>
      <c r="I56" s="70">
        <v>4485001</v>
      </c>
      <c r="J56" s="73">
        <v>5980000</v>
      </c>
      <c r="K56" s="70">
        <v>45341.209612237508</v>
      </c>
      <c r="L56" s="74">
        <v>2.6237250000000004E-3</v>
      </c>
      <c r="M56" s="75">
        <v>4485001</v>
      </c>
      <c r="N56" s="85"/>
      <c r="O56" s="85"/>
    </row>
    <row r="57" spans="1:15" ht="15.75" hidden="1" x14ac:dyDescent="0.25">
      <c r="A57" s="85"/>
      <c r="B57" s="70">
        <v>5980001</v>
      </c>
      <c r="C57" s="84" t="s">
        <v>100</v>
      </c>
      <c r="D57" s="70">
        <v>28070.4705775</v>
      </c>
      <c r="E57" s="74">
        <v>7.4750000000000001E-4</v>
      </c>
      <c r="F57" s="75">
        <v>5980001</v>
      </c>
      <c r="G57" s="85"/>
      <c r="H57" s="85"/>
      <c r="I57" s="70">
        <v>5980001</v>
      </c>
      <c r="J57" s="84" t="s">
        <v>100</v>
      </c>
      <c r="K57" s="70">
        <v>49263.675863512508</v>
      </c>
      <c r="L57" s="74">
        <v>1.3118625000000002E-3</v>
      </c>
      <c r="M57" s="75">
        <v>5980001</v>
      </c>
      <c r="N57" s="85"/>
      <c r="O57" s="85"/>
    </row>
    <row r="58" spans="1:15" ht="15.75" hidden="1" x14ac:dyDescent="0.25">
      <c r="A58" s="85"/>
      <c r="B58" s="70"/>
      <c r="C58" s="76"/>
      <c r="D58" s="70"/>
      <c r="E58" s="74"/>
      <c r="F58" s="75"/>
      <c r="G58" s="85"/>
      <c r="H58" s="85"/>
      <c r="I58" s="70"/>
      <c r="J58" s="76"/>
      <c r="K58" s="70"/>
      <c r="L58" s="74"/>
      <c r="M58" s="75"/>
      <c r="N58" s="85"/>
      <c r="O58" s="85"/>
    </row>
    <row r="59" spans="1:15" ht="16.5" hidden="1" thickBot="1" x14ac:dyDescent="0.3">
      <c r="A59" s="85"/>
      <c r="B59" s="61"/>
      <c r="C59" s="62"/>
      <c r="D59" s="61"/>
      <c r="E59" s="77"/>
      <c r="F59" s="63"/>
      <c r="G59" s="85"/>
      <c r="H59" s="85"/>
      <c r="I59" s="61"/>
      <c r="J59" s="62"/>
      <c r="K59" s="61"/>
      <c r="L59" s="77"/>
      <c r="M59" s="63"/>
      <c r="N59" s="85"/>
      <c r="O59" s="85"/>
    </row>
    <row r="60" spans="1:15" ht="15.75" hidden="1" x14ac:dyDescent="0.2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</row>
    <row r="61" spans="1:15" ht="15.75" hidden="1" x14ac:dyDescent="0.2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</row>
    <row r="62" spans="1:15" ht="15.75" hidden="1" x14ac:dyDescent="0.2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</row>
    <row r="63" spans="1:15" ht="15.75" hidden="1" x14ac:dyDescent="0.2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</row>
    <row r="64" spans="1:15" ht="15.75" hidden="1" x14ac:dyDescent="0.2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</row>
    <row r="65" spans="1:15" ht="15.75" hidden="1" x14ac:dyDescent="0.2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</row>
    <row r="66" spans="1:15" ht="15.75" hidden="1" x14ac:dyDescent="0.2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</row>
    <row r="67" spans="1:15" ht="15.75" hidden="1" x14ac:dyDescent="0.2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</row>
    <row r="68" spans="1:15" ht="15.75" hidden="1" x14ac:dyDescent="0.2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</row>
    <row r="69" spans="1:15" ht="15.75" hidden="1" x14ac:dyDescent="0.2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</row>
    <row r="70" spans="1:15" ht="15.75" hidden="1" x14ac:dyDescent="0.2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</row>
    <row r="71" spans="1:15" ht="15.75" hidden="1" x14ac:dyDescent="0.2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</row>
    <row r="72" spans="1:15" ht="15.75" hidden="1" x14ac:dyDescent="0.2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</row>
    <row r="73" spans="1:15" ht="15.75" hidden="1" x14ac:dyDescent="0.2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</row>
    <row r="74" spans="1:15" ht="15.75" hidden="1" x14ac:dyDescent="0.2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</row>
    <row r="75" spans="1:15" ht="15.75" hidden="1" x14ac:dyDescent="0.2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</row>
    <row r="76" spans="1:15" ht="15.75" hidden="1" x14ac:dyDescent="0.2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</row>
    <row r="77" spans="1:15" ht="15.75" hidden="1" x14ac:dyDescent="0.2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</row>
    <row r="78" spans="1:15" ht="15.75" hidden="1" x14ac:dyDescent="0.2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</row>
    <row r="79" spans="1:15" ht="15.75" hidden="1" x14ac:dyDescent="0.2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</row>
    <row r="80" spans="1:15" ht="15.75" hidden="1" x14ac:dyDescent="0.2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</row>
    <row r="81" spans="1:15" ht="15.75" hidden="1" x14ac:dyDescent="0.2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</row>
    <row r="82" spans="1:15" ht="15.75" hidden="1" x14ac:dyDescent="0.2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</row>
    <row r="83" spans="1:15" ht="15.75" hidden="1" x14ac:dyDescent="0.2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</row>
    <row r="84" spans="1:15" ht="15.75" hidden="1" x14ac:dyDescent="0.2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</row>
    <row r="85" spans="1:15" ht="15.75" hidden="1" x14ac:dyDescent="0.2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</row>
    <row r="86" spans="1:15" ht="15.75" hidden="1" x14ac:dyDescent="0.2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</row>
    <row r="87" spans="1:15" ht="15.75" hidden="1" x14ac:dyDescent="0.2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</row>
    <row r="88" spans="1:15" ht="15.75" hidden="1" x14ac:dyDescent="0.2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</row>
    <row r="89" spans="1:15" ht="15.75" hidden="1" x14ac:dyDescent="0.2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</row>
    <row r="90" spans="1:15" ht="15.75" hidden="1" x14ac:dyDescent="0.2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</row>
    <row r="91" spans="1:15" ht="15.75" hidden="1" x14ac:dyDescent="0.2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</row>
    <row r="92" spans="1:15" ht="15.75" hidden="1" x14ac:dyDescent="0.2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</row>
    <row r="93" spans="1:15" ht="15.75" hidden="1" x14ac:dyDescent="0.2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</row>
    <row r="94" spans="1:15" ht="15.75" hidden="1" x14ac:dyDescent="0.2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</row>
    <row r="95" spans="1:15" ht="15.75" hidden="1" x14ac:dyDescent="0.2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</row>
    <row r="96" spans="1:15" ht="15.75" hidden="1" x14ac:dyDescent="0.2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</row>
    <row r="97" spans="1:15" ht="15.75" hidden="1" x14ac:dyDescent="0.2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</row>
    <row r="98" spans="1:15" ht="15.75" hidden="1" x14ac:dyDescent="0.2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</row>
    <row r="99" spans="1:15" ht="15.75" hidden="1" x14ac:dyDescent="0.2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</row>
    <row r="100" spans="1:15" ht="15.75" hidden="1" x14ac:dyDescent="0.2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</row>
    <row r="101" spans="1:15" ht="15.75" hidden="1" x14ac:dyDescent="0.2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</row>
    <row r="102" spans="1:15" ht="15.75" hidden="1" x14ac:dyDescent="0.2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</row>
    <row r="103" spans="1:15" ht="15.75" hidden="1" x14ac:dyDescent="0.2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</row>
    <row r="104" spans="1:15" ht="15.75" hidden="1" x14ac:dyDescent="0.2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</row>
    <row r="105" spans="1:15" ht="15.75" x14ac:dyDescent="0.2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</row>
    <row r="106" spans="1:15" ht="15.75" x14ac:dyDescent="0.2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</row>
    <row r="107" spans="1:15" ht="15.75" x14ac:dyDescent="0.2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</row>
    <row r="108" spans="1:15" ht="15.75" x14ac:dyDescent="0.2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</row>
    <row r="109" spans="1:15" ht="15.75" x14ac:dyDescent="0.2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</row>
    <row r="110" spans="1:15" ht="15.75" x14ac:dyDescent="0.2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</row>
    <row r="111" spans="1:15" ht="15.75" x14ac:dyDescent="0.2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</row>
    <row r="112" spans="1:15" ht="15.75" x14ac:dyDescent="0.2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</row>
    <row r="113" spans="1:15" ht="15.75" x14ac:dyDescent="0.2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</row>
    <row r="114" spans="1:15" ht="15.75" x14ac:dyDescent="0.2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</row>
    <row r="115" spans="1:15" ht="15.75" x14ac:dyDescent="0.2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</row>
    <row r="116" spans="1:15" ht="15.75" x14ac:dyDescent="0.2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</row>
    <row r="117" spans="1:15" ht="15.75" x14ac:dyDescent="0.2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</row>
    <row r="118" spans="1:15" ht="15.75" x14ac:dyDescent="0.2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</row>
    <row r="119" spans="1:15" ht="15.75" x14ac:dyDescent="0.2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</row>
    <row r="120" spans="1:15" ht="15.75" x14ac:dyDescent="0.2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</row>
    <row r="121" spans="1:15" ht="15.75" x14ac:dyDescent="0.2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</row>
    <row r="122" spans="1:15" ht="15.75" x14ac:dyDescent="0.2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</row>
    <row r="123" spans="1:15" ht="15.75" x14ac:dyDescent="0.2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</row>
    <row r="124" spans="1:15" ht="15.75" x14ac:dyDescent="0.2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</row>
    <row r="125" spans="1:15" ht="15.75" x14ac:dyDescent="0.2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</row>
    <row r="126" spans="1:15" ht="15.75" x14ac:dyDescent="0.2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</row>
    <row r="127" spans="1:15" ht="15.75" x14ac:dyDescent="0.2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</row>
    <row r="128" spans="1:15" ht="15.75" x14ac:dyDescent="0.2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</row>
    <row r="129" spans="1:15" ht="15.75" x14ac:dyDescent="0.2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</row>
    <row r="130" spans="1:15" ht="15.75" x14ac:dyDescent="0.2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</row>
    <row r="131" spans="1:15" ht="15.75" x14ac:dyDescent="0.2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</row>
    <row r="132" spans="1:15" ht="15.75" x14ac:dyDescent="0.2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</row>
    <row r="133" spans="1:15" ht="15.75" x14ac:dyDescent="0.2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</row>
    <row r="134" spans="1:15" ht="15.75" x14ac:dyDescent="0.2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</row>
    <row r="135" spans="1:15" ht="15.75" x14ac:dyDescent="0.2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</row>
    <row r="136" spans="1:15" ht="15.75" x14ac:dyDescent="0.2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</row>
    <row r="137" spans="1:15" ht="15.75" x14ac:dyDescent="0.2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</row>
    <row r="138" spans="1:15" ht="15.75" x14ac:dyDescent="0.2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</row>
    <row r="139" spans="1:15" ht="15.75" x14ac:dyDescent="0.2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</row>
    <row r="140" spans="1:15" ht="15.75" x14ac:dyDescent="0.2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</row>
    <row r="141" spans="1:15" ht="15.75" x14ac:dyDescent="0.2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</row>
    <row r="142" spans="1:15" ht="15.75" x14ac:dyDescent="0.2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</row>
    <row r="143" spans="1:15" ht="15.75" x14ac:dyDescent="0.2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</row>
    <row r="144" spans="1:15" ht="15.75" x14ac:dyDescent="0.2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</row>
    <row r="145" spans="1:15" ht="15.75" x14ac:dyDescent="0.2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</row>
    <row r="146" spans="1:15" ht="15.75" x14ac:dyDescent="0.2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</row>
    <row r="147" spans="1:15" ht="15.75" x14ac:dyDescent="0.2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</row>
    <row r="148" spans="1:15" ht="15.75" x14ac:dyDescent="0.2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</row>
    <row r="149" spans="1:15" ht="15.75" x14ac:dyDescent="0.2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</row>
    <row r="150" spans="1:15" ht="15.75" x14ac:dyDescent="0.2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</row>
    <row r="151" spans="1:15" ht="15.75" x14ac:dyDescent="0.2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</row>
    <row r="152" spans="1:15" ht="15.75" x14ac:dyDescent="0.2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</row>
    <row r="153" spans="1:15" ht="15.75" x14ac:dyDescent="0.2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</row>
    <row r="154" spans="1:15" ht="15.75" x14ac:dyDescent="0.2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</row>
    <row r="155" spans="1:15" ht="15.75" x14ac:dyDescent="0.2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</row>
    <row r="156" spans="1:15" ht="15.75" x14ac:dyDescent="0.2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</row>
    <row r="157" spans="1:15" ht="15.75" x14ac:dyDescent="0.2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</row>
    <row r="158" spans="1:15" ht="15.75" x14ac:dyDescent="0.2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</row>
    <row r="159" spans="1:15" ht="15.75" x14ac:dyDescent="0.2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</row>
    <row r="160" spans="1:15" ht="15.75" x14ac:dyDescent="0.2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</row>
    <row r="161" spans="1:15" ht="15.75" x14ac:dyDescent="0.2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</row>
    <row r="162" spans="1:15" ht="15.75" x14ac:dyDescent="0.2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</row>
    <row r="163" spans="1:15" ht="15.75" x14ac:dyDescent="0.2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</row>
    <row r="164" spans="1:15" ht="15.75" x14ac:dyDescent="0.2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</row>
    <row r="165" spans="1:15" ht="15.75" x14ac:dyDescent="0.2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</row>
    <row r="166" spans="1:15" ht="15.75" x14ac:dyDescent="0.2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</row>
    <row r="167" spans="1:15" ht="15.75" x14ac:dyDescent="0.2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</row>
    <row r="168" spans="1:15" ht="15.75" x14ac:dyDescent="0.2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</row>
    <row r="169" spans="1:15" ht="15.75" x14ac:dyDescent="0.2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</row>
    <row r="170" spans="1:15" ht="15.75" x14ac:dyDescent="0.2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</row>
    <row r="171" spans="1:15" ht="15.75" x14ac:dyDescent="0.2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</row>
    <row r="172" spans="1:15" ht="15.75" x14ac:dyDescent="0.2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</row>
    <row r="173" spans="1:15" ht="15.75" x14ac:dyDescent="0.2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</row>
    <row r="174" spans="1:15" ht="15.75" x14ac:dyDescent="0.2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</row>
    <row r="175" spans="1:15" ht="15.75" x14ac:dyDescent="0.2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</row>
    <row r="176" spans="1:15" ht="15.75" x14ac:dyDescent="0.2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</row>
    <row r="177" spans="1:15" ht="15.75" x14ac:dyDescent="0.2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</row>
  </sheetData>
  <sheetProtection selectLockedCells="1" selectUnlockedCells="1"/>
  <mergeCells count="12">
    <mergeCell ref="A5:E5"/>
    <mergeCell ref="H5:M5"/>
    <mergeCell ref="D9:F9"/>
    <mergeCell ref="K9:M9"/>
    <mergeCell ref="K47:M47"/>
    <mergeCell ref="H24:M24"/>
    <mergeCell ref="K28:M28"/>
    <mergeCell ref="H43:L43"/>
    <mergeCell ref="A43:E43"/>
    <mergeCell ref="D47:F47"/>
    <mergeCell ref="A24:E24"/>
    <mergeCell ref="D28:F28"/>
  </mergeCells>
  <pageMargins left="0.25" right="0.25" top="0.75" bottom="0.75" header="0.3" footer="0.3"/>
  <pageSetup paperSize="9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4543"/>
  <sheetViews>
    <sheetView topLeftCell="A202" zoomScale="85" zoomScaleNormal="85" workbookViewId="0">
      <selection activeCell="F215" sqref="F215"/>
    </sheetView>
  </sheetViews>
  <sheetFormatPr baseColWidth="10" defaultColWidth="9.140625" defaultRowHeight="12.75" x14ac:dyDescent="0.2"/>
  <cols>
    <col min="1" max="1" width="91.5703125" customWidth="1"/>
    <col min="2" max="2" width="14.140625" style="9" customWidth="1"/>
    <col min="3" max="3" width="12.140625" hidden="1" customWidth="1"/>
    <col min="4" max="4" width="15.42578125" hidden="1" customWidth="1"/>
    <col min="5" max="5" width="17.5703125" bestFit="1" customWidth="1"/>
    <col min="6" max="6" width="16.28515625" customWidth="1"/>
    <col min="7" max="7" width="17.42578125" customWidth="1"/>
    <col min="8" max="8" width="15.5703125" customWidth="1"/>
    <col min="9" max="9" width="11.42578125" customWidth="1"/>
    <col min="10" max="10" width="13.5703125" customWidth="1"/>
    <col min="11" max="11" width="40.28515625" customWidth="1"/>
    <col min="12" max="257" width="11.42578125" customWidth="1"/>
  </cols>
  <sheetData>
    <row r="1" spans="1:11" ht="16.5" customHeight="1" x14ac:dyDescent="0.2">
      <c r="A1" s="314"/>
    </row>
    <row r="2" spans="1:11" x14ac:dyDescent="0.2">
      <c r="A2" s="314"/>
    </row>
    <row r="3" spans="1:11" ht="39" customHeight="1" x14ac:dyDescent="0.2">
      <c r="A3" s="314"/>
    </row>
    <row r="4" spans="1:11" x14ac:dyDescent="0.2">
      <c r="A4" s="2"/>
      <c r="C4" s="8"/>
    </row>
    <row r="5" spans="1:11" ht="21" customHeight="1" x14ac:dyDescent="0.25">
      <c r="A5" s="11" t="s">
        <v>0</v>
      </c>
      <c r="B5" s="23"/>
      <c r="C5" s="24"/>
      <c r="D5" s="20"/>
      <c r="E5" s="20"/>
      <c r="F5" s="20"/>
      <c r="G5" s="20"/>
      <c r="H5" s="20"/>
      <c r="I5" s="20"/>
      <c r="J5" s="20"/>
      <c r="K5" s="20"/>
    </row>
    <row r="6" spans="1:11" ht="67.5" customHeight="1" x14ac:dyDescent="0.25">
      <c r="A6" s="12" t="s">
        <v>109</v>
      </c>
      <c r="B6" s="23"/>
      <c r="C6" s="20"/>
      <c r="D6" s="20"/>
      <c r="E6" s="20"/>
      <c r="F6" s="20"/>
      <c r="G6" s="20"/>
      <c r="H6" s="20"/>
      <c r="I6" s="20"/>
      <c r="J6" s="20"/>
      <c r="K6" s="20"/>
    </row>
    <row r="7" spans="1:11" ht="15.75" customHeight="1" x14ac:dyDescent="0.25">
      <c r="A7" s="13"/>
      <c r="B7" s="23"/>
      <c r="C7" s="20"/>
      <c r="D7" s="20"/>
      <c r="E7" s="20"/>
      <c r="F7" s="20"/>
      <c r="G7" s="20"/>
      <c r="H7" s="20"/>
      <c r="I7" s="20"/>
      <c r="J7" s="20"/>
      <c r="K7" s="20"/>
    </row>
    <row r="8" spans="1:11" ht="24.95" customHeight="1" x14ac:dyDescent="0.25">
      <c r="A8" s="14" t="s">
        <v>1</v>
      </c>
      <c r="B8" s="23"/>
      <c r="C8" s="20"/>
      <c r="D8" s="20"/>
      <c r="E8" s="20"/>
      <c r="F8" s="20"/>
      <c r="G8" s="20"/>
      <c r="H8" s="20"/>
      <c r="I8" s="20"/>
      <c r="J8" s="20"/>
      <c r="K8" s="20"/>
    </row>
    <row r="9" spans="1:11" ht="45" customHeight="1" x14ac:dyDescent="0.25">
      <c r="A9" s="15" t="s">
        <v>2</v>
      </c>
      <c r="B9" s="23"/>
      <c r="C9" s="20"/>
      <c r="D9" s="20"/>
      <c r="E9" s="20"/>
      <c r="F9" s="20"/>
      <c r="G9" s="20"/>
      <c r="H9" s="20"/>
      <c r="I9" s="20"/>
      <c r="J9" s="20"/>
      <c r="K9" s="20"/>
    </row>
    <row r="10" spans="1:11" ht="17.25" customHeight="1" x14ac:dyDescent="0.25">
      <c r="A10" s="15"/>
      <c r="B10" s="23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34.5" customHeight="1" x14ac:dyDescent="0.25">
      <c r="A11" s="16" t="s">
        <v>110</v>
      </c>
      <c r="B11" s="23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8" customHeight="1" x14ac:dyDescent="0.25">
      <c r="A12" s="16" t="s">
        <v>111</v>
      </c>
      <c r="B12" s="23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32.25" customHeight="1" x14ac:dyDescent="0.25">
      <c r="A13" s="16" t="s">
        <v>201</v>
      </c>
      <c r="B13" s="23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48" customHeight="1" x14ac:dyDescent="0.25">
      <c r="A14" s="16" t="s">
        <v>202</v>
      </c>
      <c r="B14" s="23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40.5" customHeight="1" x14ac:dyDescent="0.25">
      <c r="A15" s="16" t="s">
        <v>200</v>
      </c>
      <c r="B15" s="23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8.75" customHeight="1" x14ac:dyDescent="0.25">
      <c r="A16" s="16" t="s">
        <v>112</v>
      </c>
      <c r="B16" s="23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1" customHeight="1" x14ac:dyDescent="0.25">
      <c r="A17" s="17"/>
      <c r="B17" s="23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6.25" customHeight="1" x14ac:dyDescent="0.25">
      <c r="A18" s="14" t="s">
        <v>5</v>
      </c>
      <c r="B18" s="23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16.5" customHeight="1" x14ac:dyDescent="0.25">
      <c r="A19" s="16"/>
      <c r="B19" s="23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92.25" customHeight="1" x14ac:dyDescent="0.25">
      <c r="A20" s="17" t="s">
        <v>6</v>
      </c>
      <c r="B20" s="23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6.5" customHeight="1" x14ac:dyDescent="0.25">
      <c r="A21" s="17"/>
      <c r="B21" s="23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84.75" customHeight="1" x14ac:dyDescent="0.25">
      <c r="A22" s="15" t="s">
        <v>7</v>
      </c>
      <c r="B22" s="23"/>
      <c r="C22" s="167"/>
      <c r="D22" s="167"/>
      <c r="E22" s="167"/>
      <c r="F22" s="167"/>
      <c r="G22" s="167"/>
      <c r="H22" s="20"/>
      <c r="I22" s="313"/>
      <c r="J22" s="313"/>
      <c r="K22" s="313"/>
    </row>
    <row r="23" spans="1:11" ht="21" customHeight="1" x14ac:dyDescent="0.25">
      <c r="A23" s="16"/>
      <c r="B23" s="23"/>
      <c r="C23" s="313" t="s">
        <v>193</v>
      </c>
      <c r="D23" s="313"/>
      <c r="E23" s="181" t="s">
        <v>207</v>
      </c>
      <c r="F23" s="291" t="s">
        <v>217</v>
      </c>
      <c r="G23" s="292"/>
      <c r="H23" s="25"/>
      <c r="I23" s="312"/>
      <c r="J23" s="312"/>
      <c r="K23" s="312"/>
    </row>
    <row r="24" spans="1:11" ht="30" customHeight="1" x14ac:dyDescent="0.25">
      <c r="A24" s="14" t="s">
        <v>102</v>
      </c>
      <c r="B24" s="23"/>
      <c r="C24" s="26" t="s">
        <v>108</v>
      </c>
      <c r="D24" s="12" t="s">
        <v>190</v>
      </c>
      <c r="E24" s="182" t="s">
        <v>216</v>
      </c>
      <c r="F24" s="182" t="s">
        <v>191</v>
      </c>
      <c r="G24" s="183" t="s">
        <v>192</v>
      </c>
      <c r="H24" s="12"/>
      <c r="I24" s="12"/>
      <c r="J24" s="12"/>
      <c r="K24" s="12"/>
    </row>
    <row r="25" spans="1:11" ht="42.75" customHeight="1" x14ac:dyDescent="0.25">
      <c r="A25" s="17" t="s">
        <v>103</v>
      </c>
      <c r="B25" s="13" t="s">
        <v>102</v>
      </c>
      <c r="C25" s="27">
        <v>144</v>
      </c>
      <c r="D25" s="20"/>
      <c r="E25" s="188">
        <v>350</v>
      </c>
      <c r="F25" s="189">
        <v>500</v>
      </c>
      <c r="G25" s="273">
        <v>0.43</v>
      </c>
      <c r="H25" s="28"/>
      <c r="I25" s="29"/>
      <c r="J25" s="29"/>
      <c r="K25" s="28"/>
    </row>
    <row r="26" spans="1:11" ht="24.95" customHeight="1" x14ac:dyDescent="0.25">
      <c r="A26" s="16"/>
      <c r="B26" s="23"/>
      <c r="C26" s="20"/>
      <c r="D26" s="20"/>
      <c r="E26" s="20"/>
      <c r="F26" s="29"/>
      <c r="G26" s="28"/>
      <c r="H26" s="28"/>
      <c r="I26" s="29"/>
      <c r="J26" s="29"/>
      <c r="K26" s="20"/>
    </row>
    <row r="27" spans="1:11" ht="24.95" customHeight="1" x14ac:dyDescent="0.25">
      <c r="A27" s="115"/>
      <c r="B27" s="1"/>
      <c r="C27" s="85"/>
      <c r="D27" s="85"/>
      <c r="E27" s="1"/>
      <c r="F27" s="181" t="s">
        <v>217</v>
      </c>
    </row>
    <row r="28" spans="1:11" ht="36" customHeight="1" x14ac:dyDescent="0.25">
      <c r="A28" s="114" t="s">
        <v>8</v>
      </c>
      <c r="B28" s="1"/>
      <c r="C28" s="158" t="s">
        <v>108</v>
      </c>
      <c r="D28" s="159" t="s">
        <v>190</v>
      </c>
      <c r="E28" s="182" t="s">
        <v>104</v>
      </c>
      <c r="F28" s="182" t="s">
        <v>216</v>
      </c>
    </row>
    <row r="29" spans="1:11" ht="81" customHeight="1" thickBot="1" x14ac:dyDescent="0.3">
      <c r="A29" s="116" t="s">
        <v>221</v>
      </c>
      <c r="B29" s="1"/>
      <c r="C29" s="161">
        <v>144</v>
      </c>
      <c r="D29" s="162"/>
      <c r="E29" s="279">
        <v>6.5</v>
      </c>
      <c r="F29" s="189">
        <f>+F25*E29</f>
        <v>3250</v>
      </c>
    </row>
    <row r="30" spans="1:11" ht="17.25" customHeight="1" x14ac:dyDescent="0.25">
      <c r="A30" s="16"/>
      <c r="B30" s="23"/>
      <c r="C30" s="20"/>
      <c r="D30" s="20"/>
      <c r="E30" s="20"/>
      <c r="F30" s="29"/>
      <c r="G30" s="28"/>
      <c r="H30" s="28"/>
      <c r="I30" s="29"/>
      <c r="J30" s="29"/>
      <c r="K30" s="20"/>
    </row>
    <row r="31" spans="1:11" ht="31.5" customHeight="1" x14ac:dyDescent="0.25">
      <c r="A31" s="14" t="s">
        <v>113</v>
      </c>
      <c r="B31" s="23"/>
      <c r="C31" s="20"/>
      <c r="D31" s="20"/>
      <c r="E31" s="20"/>
      <c r="F31" s="29"/>
      <c r="G31" s="28"/>
      <c r="H31" s="28"/>
      <c r="I31" s="29"/>
      <c r="J31" s="29"/>
      <c r="K31" s="20"/>
    </row>
    <row r="32" spans="1:11" ht="31.5" customHeight="1" x14ac:dyDescent="0.25">
      <c r="A32" s="18" t="s">
        <v>114</v>
      </c>
      <c r="B32" s="23"/>
      <c r="C32" s="20"/>
      <c r="D32" s="20"/>
      <c r="E32" s="20"/>
      <c r="F32" s="29"/>
      <c r="G32" s="28"/>
      <c r="H32" s="28"/>
      <c r="I32" s="29"/>
      <c r="J32" s="29"/>
      <c r="K32" s="20"/>
    </row>
    <row r="33" spans="1:11" ht="15" customHeight="1" x14ac:dyDescent="0.25">
      <c r="A33" s="18"/>
      <c r="B33" s="23"/>
      <c r="C33" s="20"/>
      <c r="D33" s="20"/>
      <c r="E33" s="20"/>
      <c r="F33" s="29"/>
      <c r="G33" s="28"/>
      <c r="H33" s="28"/>
      <c r="I33" s="29"/>
      <c r="J33" s="29"/>
      <c r="K33" s="20"/>
    </row>
    <row r="34" spans="1:11" ht="24.95" customHeight="1" x14ac:dyDescent="0.25">
      <c r="A34" s="19" t="s">
        <v>115</v>
      </c>
      <c r="B34" s="23"/>
      <c r="C34" s="20"/>
      <c r="D34" s="20"/>
      <c r="E34" s="20"/>
      <c r="F34" s="29"/>
      <c r="G34" s="28"/>
      <c r="H34" s="28"/>
      <c r="I34" s="29"/>
      <c r="J34" s="29"/>
      <c r="K34" s="20"/>
    </row>
    <row r="35" spans="1:11" ht="24.95" customHeight="1" x14ac:dyDescent="0.25">
      <c r="A35" s="19" t="s">
        <v>116</v>
      </c>
      <c r="B35" s="23"/>
      <c r="C35" s="20"/>
      <c r="D35" s="20"/>
      <c r="E35" s="20"/>
      <c r="F35" s="29"/>
      <c r="G35" s="28"/>
      <c r="H35" s="28"/>
      <c r="I35" s="29"/>
      <c r="J35" s="29"/>
      <c r="K35" s="20"/>
    </row>
    <row r="36" spans="1:11" ht="36" customHeight="1" x14ac:dyDescent="0.25">
      <c r="A36" s="19" t="s">
        <v>117</v>
      </c>
      <c r="B36" s="23"/>
      <c r="C36" s="20"/>
      <c r="D36" s="20"/>
      <c r="E36" s="20"/>
      <c r="F36" s="29"/>
      <c r="G36" s="28"/>
      <c r="H36" s="28"/>
      <c r="I36" s="29"/>
      <c r="J36" s="29"/>
      <c r="K36" s="20"/>
    </row>
    <row r="37" spans="1:11" ht="44.25" customHeight="1" x14ac:dyDescent="0.25">
      <c r="A37" s="19" t="s">
        <v>118</v>
      </c>
      <c r="B37" s="23"/>
      <c r="C37" s="20"/>
      <c r="D37" s="20"/>
      <c r="E37" s="20"/>
      <c r="F37" s="29"/>
      <c r="G37" s="28"/>
      <c r="H37" s="28"/>
      <c r="I37" s="29"/>
      <c r="J37" s="29"/>
      <c r="K37" s="20"/>
    </row>
    <row r="38" spans="1:11" ht="42.75" customHeight="1" x14ac:dyDescent="0.25">
      <c r="A38" s="21" t="s">
        <v>119</v>
      </c>
      <c r="B38" s="30"/>
      <c r="C38" s="20"/>
      <c r="D38" s="20"/>
      <c r="E38" s="20"/>
      <c r="F38" s="29"/>
      <c r="G38" s="28"/>
      <c r="H38" s="28"/>
      <c r="I38" s="29"/>
      <c r="J38" s="29"/>
      <c r="K38" s="20"/>
    </row>
    <row r="39" spans="1:11" ht="31.5" customHeight="1" x14ac:dyDescent="0.25">
      <c r="A39" s="21" t="s">
        <v>120</v>
      </c>
      <c r="B39" s="22"/>
      <c r="C39" s="20"/>
      <c r="D39" s="13"/>
      <c r="E39" s="13"/>
      <c r="F39" s="29"/>
      <c r="G39" s="28"/>
      <c r="H39" s="28"/>
      <c r="I39" s="29"/>
      <c r="J39" s="29"/>
      <c r="K39" s="20"/>
    </row>
    <row r="40" spans="1:11" ht="51.75" customHeight="1" x14ac:dyDescent="0.25">
      <c r="A40" s="21" t="s">
        <v>121</v>
      </c>
      <c r="B40" s="22"/>
      <c r="C40" s="20"/>
      <c r="D40" s="13"/>
      <c r="E40" s="13"/>
      <c r="F40" s="29"/>
      <c r="G40" s="28"/>
      <c r="H40" s="28"/>
      <c r="I40" s="29"/>
      <c r="J40" s="29"/>
      <c r="K40" s="20"/>
    </row>
    <row r="41" spans="1:11" ht="33" customHeight="1" x14ac:dyDescent="0.25">
      <c r="A41" s="21" t="s">
        <v>122</v>
      </c>
      <c r="B41" s="22"/>
      <c r="C41" s="20"/>
      <c r="D41" s="13"/>
      <c r="E41" s="13"/>
      <c r="F41" s="29"/>
      <c r="G41" s="28"/>
      <c r="H41" s="28"/>
      <c r="I41" s="29"/>
      <c r="J41" s="29"/>
      <c r="K41" s="20"/>
    </row>
    <row r="42" spans="1:11" ht="24.95" customHeight="1" x14ac:dyDescent="0.25">
      <c r="A42" s="31" t="s">
        <v>123</v>
      </c>
      <c r="B42" s="22"/>
      <c r="C42" s="20"/>
      <c r="D42" s="286"/>
      <c r="E42" s="286"/>
      <c r="F42" s="286"/>
      <c r="G42" s="286"/>
      <c r="H42" s="13"/>
      <c r="I42" s="313"/>
      <c r="J42" s="313"/>
      <c r="K42" s="313"/>
    </row>
    <row r="43" spans="1:11" ht="18" customHeight="1" x14ac:dyDescent="0.25">
      <c r="A43" s="31"/>
      <c r="B43" s="22"/>
      <c r="C43" s="20"/>
      <c r="D43" s="25">
        <v>2018</v>
      </c>
      <c r="E43" s="181" t="s">
        <v>207</v>
      </c>
      <c r="F43" s="186" t="s">
        <v>217</v>
      </c>
      <c r="G43" s="187"/>
      <c r="H43" s="25"/>
      <c r="I43" s="312"/>
      <c r="J43" s="312"/>
      <c r="K43" s="312"/>
    </row>
    <row r="44" spans="1:11" ht="37.5" customHeight="1" x14ac:dyDescent="0.25">
      <c r="A44" s="31"/>
      <c r="B44" s="54" t="s">
        <v>104</v>
      </c>
      <c r="C44" s="20"/>
      <c r="D44" s="12" t="s">
        <v>190</v>
      </c>
      <c r="E44" s="182" t="s">
        <v>215</v>
      </c>
      <c r="F44" s="182" t="s">
        <v>191</v>
      </c>
      <c r="G44" s="180"/>
      <c r="H44" s="12"/>
      <c r="I44" s="12"/>
      <c r="J44" s="12"/>
      <c r="K44" s="12"/>
    </row>
    <row r="45" spans="1:11" ht="27" customHeight="1" x14ac:dyDescent="0.25">
      <c r="A45" s="32" t="s">
        <v>124</v>
      </c>
      <c r="B45" s="33"/>
      <c r="C45" s="20"/>
      <c r="D45" s="34"/>
      <c r="E45" s="28"/>
      <c r="F45" s="29"/>
      <c r="G45" s="28"/>
      <c r="H45" s="28"/>
      <c r="I45" s="29"/>
      <c r="J45" s="29"/>
      <c r="K45" s="20"/>
    </row>
    <row r="46" spans="1:11" ht="29.25" customHeight="1" x14ac:dyDescent="0.25">
      <c r="A46" s="35" t="s">
        <v>125</v>
      </c>
      <c r="B46" s="36">
        <v>60</v>
      </c>
      <c r="C46" s="20"/>
      <c r="D46" s="34">
        <f>+$C$25*B46</f>
        <v>8640</v>
      </c>
      <c r="E46" s="37">
        <f>+$E$25*B46</f>
        <v>21000</v>
      </c>
      <c r="F46" s="38">
        <f>B46*$F$25</f>
        <v>30000</v>
      </c>
      <c r="G46" s="28"/>
      <c r="H46" s="28"/>
      <c r="I46" s="29"/>
      <c r="J46" s="29"/>
      <c r="K46" s="20"/>
    </row>
    <row r="47" spans="1:11" ht="24" customHeight="1" x14ac:dyDescent="0.25">
      <c r="A47" s="39" t="s">
        <v>126</v>
      </c>
      <c r="B47" s="36"/>
      <c r="C47" s="20"/>
      <c r="D47" s="34"/>
      <c r="E47" s="37"/>
      <c r="F47" s="38"/>
      <c r="G47" s="28"/>
      <c r="H47" s="28"/>
      <c r="I47" s="29"/>
      <c r="J47" s="29"/>
      <c r="K47" s="20"/>
    </row>
    <row r="48" spans="1:11" ht="31.5" customHeight="1" x14ac:dyDescent="0.25">
      <c r="A48" s="35" t="s">
        <v>127</v>
      </c>
      <c r="B48" s="36"/>
      <c r="C48" s="20"/>
      <c r="D48" s="34"/>
      <c r="E48" s="37"/>
      <c r="F48" s="38"/>
      <c r="G48" s="28"/>
      <c r="H48" s="28"/>
      <c r="I48" s="29"/>
      <c r="J48" s="29"/>
      <c r="K48" s="20"/>
    </row>
    <row r="49" spans="1:11" ht="21" customHeight="1" x14ac:dyDescent="0.25">
      <c r="A49" s="40" t="s">
        <v>128</v>
      </c>
      <c r="B49" s="36">
        <v>12</v>
      </c>
      <c r="C49" s="20"/>
      <c r="D49" s="34">
        <f t="shared" ref="D49:D55" si="0">+$C$25*B49</f>
        <v>1728</v>
      </c>
      <c r="E49" s="37">
        <f t="shared" ref="E49:E50" si="1">+$E$25*B49</f>
        <v>4200</v>
      </c>
      <c r="F49" s="38">
        <f t="shared" ref="F49:F50" si="2">B49*$F$25</f>
        <v>6000</v>
      </c>
      <c r="G49" s="28"/>
      <c r="H49" s="28"/>
      <c r="I49" s="29"/>
      <c r="J49" s="29"/>
      <c r="K49" s="20"/>
    </row>
    <row r="50" spans="1:11" ht="17.25" customHeight="1" x14ac:dyDescent="0.25">
      <c r="A50" s="40" t="s">
        <v>129</v>
      </c>
      <c r="B50" s="36">
        <v>24</v>
      </c>
      <c r="C50" s="20"/>
      <c r="D50" s="34">
        <f t="shared" si="0"/>
        <v>3456</v>
      </c>
      <c r="E50" s="37">
        <f t="shared" si="1"/>
        <v>8400</v>
      </c>
      <c r="F50" s="38">
        <f t="shared" si="2"/>
        <v>12000</v>
      </c>
      <c r="G50" s="28"/>
      <c r="H50" s="28"/>
      <c r="I50" s="29"/>
      <c r="J50" s="29"/>
      <c r="K50" s="20"/>
    </row>
    <row r="51" spans="1:11" ht="24.95" customHeight="1" x14ac:dyDescent="0.25">
      <c r="A51" s="41" t="s">
        <v>130</v>
      </c>
      <c r="B51" s="36"/>
      <c r="C51" s="20"/>
      <c r="D51" s="34"/>
      <c r="E51" s="37"/>
      <c r="F51" s="38"/>
      <c r="G51" s="28"/>
      <c r="H51" s="28"/>
      <c r="I51" s="29"/>
      <c r="J51" s="29"/>
      <c r="K51" s="20"/>
    </row>
    <row r="52" spans="1:11" ht="33.75" customHeight="1" x14ac:dyDescent="0.25">
      <c r="A52" s="39" t="s">
        <v>125</v>
      </c>
      <c r="B52" s="36"/>
      <c r="C52" s="20"/>
      <c r="D52" s="34"/>
      <c r="E52" s="37"/>
      <c r="F52" s="38"/>
      <c r="G52" s="28"/>
      <c r="H52" s="28"/>
      <c r="I52" s="29"/>
      <c r="J52" s="29"/>
      <c r="K52" s="20"/>
    </row>
    <row r="53" spans="1:11" ht="24.95" customHeight="1" x14ac:dyDescent="0.25">
      <c r="A53" s="40" t="s">
        <v>131</v>
      </c>
      <c r="B53" s="36">
        <v>240</v>
      </c>
      <c r="C53" s="20"/>
      <c r="D53" s="34">
        <f t="shared" si="0"/>
        <v>34560</v>
      </c>
      <c r="E53" s="37">
        <f t="shared" ref="E53:E55" si="3">+$E$25*B53</f>
        <v>84000</v>
      </c>
      <c r="F53" s="38">
        <f>B53*$F$25</f>
        <v>120000</v>
      </c>
      <c r="G53" s="28"/>
      <c r="H53" s="28"/>
      <c r="I53" s="29"/>
      <c r="J53" s="29"/>
      <c r="K53" s="20"/>
    </row>
    <row r="54" spans="1:11" ht="42" customHeight="1" x14ac:dyDescent="0.25">
      <c r="A54" s="35" t="s">
        <v>132</v>
      </c>
      <c r="B54" s="36">
        <v>60</v>
      </c>
      <c r="C54" s="20"/>
      <c r="D54" s="34">
        <f>+$C$25*B54</f>
        <v>8640</v>
      </c>
      <c r="E54" s="37">
        <f t="shared" si="3"/>
        <v>21000</v>
      </c>
      <c r="F54" s="38">
        <f>B54*$F$25</f>
        <v>30000</v>
      </c>
      <c r="G54" s="28"/>
      <c r="H54" s="28"/>
      <c r="I54" s="29"/>
      <c r="J54" s="29"/>
      <c r="K54" s="20"/>
    </row>
    <row r="55" spans="1:11" ht="24.95" customHeight="1" x14ac:dyDescent="0.25">
      <c r="A55" s="42" t="s">
        <v>133</v>
      </c>
      <c r="B55" s="43">
        <v>100</v>
      </c>
      <c r="C55" s="20"/>
      <c r="D55" s="34">
        <f t="shared" si="0"/>
        <v>14400</v>
      </c>
      <c r="E55" s="37">
        <f t="shared" si="3"/>
        <v>35000</v>
      </c>
      <c r="F55" s="38">
        <f>B55*$F$25</f>
        <v>50000</v>
      </c>
      <c r="G55" s="28"/>
      <c r="H55" s="28"/>
      <c r="I55" s="29"/>
      <c r="J55" s="29"/>
      <c r="K55" s="20"/>
    </row>
    <row r="56" spans="1:11" ht="15.75" x14ac:dyDescent="0.25">
      <c r="A56" s="20"/>
      <c r="B56" s="44"/>
      <c r="C56" s="20"/>
      <c r="D56" s="20"/>
      <c r="E56" s="20"/>
      <c r="F56" s="29"/>
      <c r="G56" s="28"/>
      <c r="H56" s="28"/>
      <c r="I56" s="29"/>
      <c r="J56" s="29"/>
      <c r="K56" s="20"/>
    </row>
    <row r="57" spans="1:11" ht="15.75" x14ac:dyDescent="0.25">
      <c r="A57" s="20"/>
      <c r="B57" s="44"/>
      <c r="C57" s="20"/>
      <c r="D57" s="20"/>
      <c r="E57" s="20"/>
      <c r="F57" s="29"/>
      <c r="G57" s="28"/>
      <c r="H57" s="28"/>
      <c r="I57" s="29"/>
      <c r="J57" s="29"/>
      <c r="K57" s="20"/>
    </row>
    <row r="58" spans="1:11" ht="24.95" customHeight="1" x14ac:dyDescent="0.25">
      <c r="A58" s="13" t="s">
        <v>134</v>
      </c>
      <c r="B58" s="44"/>
      <c r="C58" s="20"/>
      <c r="D58" s="20"/>
      <c r="E58" s="20"/>
      <c r="F58" s="29"/>
      <c r="G58" s="28"/>
      <c r="H58" s="28"/>
      <c r="I58" s="29"/>
      <c r="J58" s="29"/>
      <c r="K58" s="20"/>
    </row>
    <row r="59" spans="1:11" ht="32.25" customHeight="1" x14ac:dyDescent="0.25">
      <c r="A59" s="19" t="s">
        <v>135</v>
      </c>
      <c r="B59" s="44"/>
      <c r="C59" s="20"/>
      <c r="D59" s="20"/>
      <c r="E59" s="20"/>
      <c r="F59" s="29"/>
      <c r="G59" s="28"/>
      <c r="H59" s="28"/>
      <c r="I59" s="29"/>
      <c r="J59" s="29"/>
      <c r="K59" s="20"/>
    </row>
    <row r="60" spans="1:11" ht="33" customHeight="1" x14ac:dyDescent="0.25">
      <c r="A60" s="19" t="s">
        <v>136</v>
      </c>
      <c r="B60" s="44"/>
      <c r="C60" s="20"/>
      <c r="D60" s="20"/>
      <c r="E60" s="20"/>
      <c r="F60" s="29"/>
      <c r="G60" s="28"/>
      <c r="H60" s="28"/>
      <c r="I60" s="29"/>
      <c r="J60" s="29"/>
      <c r="K60" s="20"/>
    </row>
    <row r="61" spans="1:11" ht="31.5" customHeight="1" x14ac:dyDescent="0.25">
      <c r="A61" s="19" t="s">
        <v>137</v>
      </c>
      <c r="B61" s="44"/>
      <c r="C61" s="20"/>
      <c r="D61" s="20"/>
      <c r="E61" s="20"/>
      <c r="F61" s="29"/>
      <c r="G61" s="28"/>
      <c r="H61" s="28"/>
      <c r="I61" s="29"/>
      <c r="J61" s="29"/>
      <c r="K61" s="20"/>
    </row>
    <row r="62" spans="1:11" ht="48" customHeight="1" x14ac:dyDescent="0.25">
      <c r="A62" s="19" t="s">
        <v>138</v>
      </c>
      <c r="B62" s="44"/>
      <c r="C62" s="20"/>
      <c r="D62" s="20"/>
      <c r="E62" s="20"/>
      <c r="F62" s="29"/>
      <c r="G62" s="28"/>
      <c r="H62" s="28"/>
      <c r="I62" s="29"/>
      <c r="J62" s="29"/>
      <c r="K62" s="20"/>
    </row>
    <row r="63" spans="1:11" ht="36.75" customHeight="1" x14ac:dyDescent="0.25">
      <c r="A63" s="19" t="s">
        <v>139</v>
      </c>
      <c r="B63" s="44"/>
      <c r="C63" s="20"/>
      <c r="D63" s="20"/>
      <c r="E63" s="20"/>
      <c r="F63" s="29"/>
      <c r="G63" s="28"/>
      <c r="H63" s="28"/>
      <c r="I63" s="29"/>
      <c r="J63" s="29"/>
      <c r="K63" s="20"/>
    </row>
    <row r="64" spans="1:11" ht="34.5" customHeight="1" x14ac:dyDescent="0.25">
      <c r="A64" s="19" t="s">
        <v>140</v>
      </c>
      <c r="B64" s="44"/>
      <c r="C64" s="20"/>
      <c r="D64" s="20"/>
      <c r="E64" s="20"/>
      <c r="F64" s="29"/>
      <c r="G64" s="28"/>
      <c r="H64" s="28"/>
      <c r="I64" s="29"/>
      <c r="J64" s="29"/>
      <c r="K64" s="20"/>
    </row>
    <row r="65" spans="1:11" ht="35.25" customHeight="1" x14ac:dyDescent="0.25">
      <c r="A65" s="19" t="s">
        <v>141</v>
      </c>
      <c r="B65" s="44"/>
      <c r="C65" s="20"/>
      <c r="D65" s="20"/>
      <c r="E65" s="20"/>
      <c r="F65" s="29"/>
      <c r="G65" s="28"/>
      <c r="H65" s="28"/>
      <c r="I65" s="29"/>
      <c r="J65" s="29"/>
      <c r="K65" s="20"/>
    </row>
    <row r="66" spans="1:11" ht="48" customHeight="1" x14ac:dyDescent="0.25">
      <c r="A66" s="19" t="s">
        <v>142</v>
      </c>
      <c r="B66" s="44"/>
      <c r="C66" s="20"/>
      <c r="D66" s="20"/>
      <c r="E66" s="20"/>
      <c r="F66" s="29"/>
      <c r="G66" s="28"/>
      <c r="H66" s="28"/>
      <c r="I66" s="29"/>
      <c r="J66" s="29"/>
      <c r="K66" s="20"/>
    </row>
    <row r="67" spans="1:11" ht="15.75" x14ac:dyDescent="0.25">
      <c r="A67" s="20"/>
      <c r="B67" s="44"/>
      <c r="C67" s="20"/>
      <c r="D67" s="286"/>
      <c r="E67" s="286"/>
      <c r="F67" s="286"/>
      <c r="G67" s="286"/>
      <c r="H67" s="28"/>
      <c r="I67" s="313"/>
      <c r="J67" s="313"/>
      <c r="K67" s="313"/>
    </row>
    <row r="68" spans="1:11" ht="15.75" x14ac:dyDescent="0.25">
      <c r="A68" s="20"/>
      <c r="B68" s="44"/>
      <c r="C68" s="20"/>
      <c r="D68" s="55">
        <v>2018</v>
      </c>
      <c r="E68" s="181" t="s">
        <v>207</v>
      </c>
      <c r="F68" s="186" t="s">
        <v>217</v>
      </c>
      <c r="G68" s="187"/>
      <c r="H68" s="25"/>
      <c r="I68" s="312"/>
      <c r="J68" s="312"/>
      <c r="K68" s="312"/>
    </row>
    <row r="69" spans="1:11" ht="31.5" x14ac:dyDescent="0.25">
      <c r="A69" s="31"/>
      <c r="B69" s="54" t="s">
        <v>104</v>
      </c>
      <c r="C69" s="20"/>
      <c r="D69" s="12" t="s">
        <v>190</v>
      </c>
      <c r="E69" s="182" t="s">
        <v>215</v>
      </c>
      <c r="F69" s="182" t="s">
        <v>191</v>
      </c>
      <c r="G69" s="53"/>
      <c r="H69" s="12"/>
      <c r="I69" s="12"/>
      <c r="J69" s="12"/>
      <c r="K69" s="12"/>
    </row>
    <row r="70" spans="1:11" ht="33" customHeight="1" x14ac:dyDescent="0.25">
      <c r="A70" s="32" t="s">
        <v>124</v>
      </c>
      <c r="B70" s="33"/>
      <c r="C70" s="20"/>
      <c r="D70" s="34"/>
      <c r="E70" s="28"/>
      <c r="F70" s="29"/>
      <c r="G70" s="28"/>
      <c r="H70" s="28"/>
      <c r="I70" s="29"/>
      <c r="J70" s="29"/>
      <c r="K70" s="20"/>
    </row>
    <row r="71" spans="1:11" ht="33" customHeight="1" x14ac:dyDescent="0.25">
      <c r="A71" s="35" t="s">
        <v>125</v>
      </c>
      <c r="B71" s="36">
        <v>72</v>
      </c>
      <c r="C71" s="20"/>
      <c r="D71" s="34">
        <f>+$C$25*B71</f>
        <v>10368</v>
      </c>
      <c r="E71" s="37">
        <f>+$E$25*B71</f>
        <v>25200</v>
      </c>
      <c r="F71" s="38">
        <f>B71*$F$25</f>
        <v>36000</v>
      </c>
      <c r="G71" s="28"/>
      <c r="H71" s="28"/>
      <c r="I71" s="29"/>
      <c r="J71" s="29"/>
      <c r="K71" s="20"/>
    </row>
    <row r="72" spans="1:11" ht="24.75" customHeight="1" x14ac:dyDescent="0.25">
      <c r="A72" s="39" t="s">
        <v>126</v>
      </c>
      <c r="B72" s="36"/>
      <c r="C72" s="20"/>
      <c r="D72" s="34"/>
      <c r="E72" s="37"/>
      <c r="F72" s="38"/>
      <c r="G72" s="28"/>
      <c r="H72" s="28"/>
      <c r="I72" s="29"/>
      <c r="J72" s="29"/>
      <c r="K72" s="20"/>
    </row>
    <row r="73" spans="1:11" ht="36.75" customHeight="1" x14ac:dyDescent="0.25">
      <c r="A73" s="35" t="s">
        <v>127</v>
      </c>
      <c r="B73" s="36"/>
      <c r="C73" s="20"/>
      <c r="D73" s="34"/>
      <c r="E73" s="37"/>
      <c r="F73" s="38"/>
      <c r="G73" s="28"/>
      <c r="H73" s="28"/>
      <c r="I73" s="29"/>
      <c r="J73" s="29"/>
      <c r="K73" s="20"/>
    </row>
    <row r="74" spans="1:11" ht="18.75" customHeight="1" x14ac:dyDescent="0.25">
      <c r="A74" s="40" t="s">
        <v>128</v>
      </c>
      <c r="B74" s="36">
        <v>14</v>
      </c>
      <c r="C74" s="20"/>
      <c r="D74" s="34">
        <f t="shared" ref="D74:D79" si="4">+$C$25*B74</f>
        <v>2016</v>
      </c>
      <c r="E74" s="37">
        <f t="shared" ref="E74:E75" si="5">+$E$25*B74</f>
        <v>4900</v>
      </c>
      <c r="F74" s="38">
        <f>B74*$F$25</f>
        <v>7000</v>
      </c>
      <c r="G74" s="28"/>
      <c r="H74" s="28"/>
      <c r="I74" s="29"/>
      <c r="J74" s="29"/>
      <c r="K74" s="20"/>
    </row>
    <row r="75" spans="1:11" ht="23.25" customHeight="1" x14ac:dyDescent="0.25">
      <c r="A75" s="40" t="s">
        <v>129</v>
      </c>
      <c r="B75" s="36">
        <v>29</v>
      </c>
      <c r="C75" s="20"/>
      <c r="D75" s="34">
        <f t="shared" si="4"/>
        <v>4176</v>
      </c>
      <c r="E75" s="37">
        <f t="shared" si="5"/>
        <v>10150</v>
      </c>
      <c r="F75" s="38">
        <f>B75*$F$25</f>
        <v>14500</v>
      </c>
      <c r="G75" s="28"/>
      <c r="H75" s="28"/>
      <c r="I75" s="29"/>
      <c r="J75" s="29"/>
      <c r="K75" s="20"/>
    </row>
    <row r="76" spans="1:11" ht="18" customHeight="1" x14ac:dyDescent="0.25">
      <c r="A76" s="41" t="s">
        <v>130</v>
      </c>
      <c r="B76" s="36"/>
      <c r="C76" s="20"/>
      <c r="D76" s="34"/>
      <c r="E76" s="37"/>
      <c r="F76" s="38"/>
      <c r="G76" s="28"/>
      <c r="H76" s="28"/>
      <c r="I76" s="29"/>
      <c r="J76" s="29"/>
      <c r="K76" s="20"/>
    </row>
    <row r="77" spans="1:11" ht="35.25" customHeight="1" x14ac:dyDescent="0.25">
      <c r="A77" s="39" t="s">
        <v>125</v>
      </c>
      <c r="B77" s="36"/>
      <c r="C77" s="20"/>
      <c r="D77" s="34"/>
      <c r="E77" s="37"/>
      <c r="F77" s="38"/>
      <c r="G77" s="28"/>
      <c r="H77" s="28"/>
      <c r="I77" s="29"/>
      <c r="J77" s="29"/>
      <c r="K77" s="20"/>
    </row>
    <row r="78" spans="1:11" ht="18.75" customHeight="1" x14ac:dyDescent="0.25">
      <c r="A78" s="40" t="s">
        <v>131</v>
      </c>
      <c r="B78" s="36">
        <v>288</v>
      </c>
      <c r="C78" s="20"/>
      <c r="D78" s="34">
        <f t="shared" si="4"/>
        <v>41472</v>
      </c>
      <c r="E78" s="37">
        <f t="shared" ref="E78:E80" si="6">+$E$25*B78</f>
        <v>100800</v>
      </c>
      <c r="F78" s="38">
        <f>B78*$F$25</f>
        <v>144000</v>
      </c>
      <c r="G78" s="28"/>
      <c r="H78" s="28"/>
      <c r="I78" s="29"/>
      <c r="J78" s="29"/>
      <c r="K78" s="20"/>
    </row>
    <row r="79" spans="1:11" ht="44.25" customHeight="1" x14ac:dyDescent="0.25">
      <c r="A79" s="35" t="s">
        <v>132</v>
      </c>
      <c r="B79" s="36">
        <v>72</v>
      </c>
      <c r="C79" s="20"/>
      <c r="D79" s="34">
        <f t="shared" si="4"/>
        <v>10368</v>
      </c>
      <c r="E79" s="37">
        <f t="shared" si="6"/>
        <v>25200</v>
      </c>
      <c r="F79" s="38">
        <f>B79*$F$25</f>
        <v>36000</v>
      </c>
      <c r="G79" s="28"/>
      <c r="H79" s="28"/>
      <c r="I79" s="29"/>
      <c r="J79" s="29"/>
      <c r="K79" s="20"/>
    </row>
    <row r="80" spans="1:11" ht="19.5" customHeight="1" x14ac:dyDescent="0.25">
      <c r="A80" s="42" t="s">
        <v>133</v>
      </c>
      <c r="B80" s="43">
        <v>100</v>
      </c>
      <c r="C80" s="20"/>
      <c r="D80" s="34">
        <f>+$C$25*B80</f>
        <v>14400</v>
      </c>
      <c r="E80" s="37">
        <f t="shared" si="6"/>
        <v>35000</v>
      </c>
      <c r="F80" s="38">
        <f>B80*$F$25</f>
        <v>50000</v>
      </c>
      <c r="G80" s="28"/>
      <c r="H80" s="28"/>
      <c r="I80" s="29"/>
      <c r="J80" s="29"/>
      <c r="K80" s="20"/>
    </row>
    <row r="81" spans="1:11" ht="15.75" x14ac:dyDescent="0.25">
      <c r="A81" s="20"/>
      <c r="B81" s="44"/>
      <c r="C81" s="20"/>
      <c r="D81" s="20"/>
      <c r="E81" s="20"/>
      <c r="F81" s="29"/>
      <c r="G81" s="28"/>
      <c r="H81" s="28"/>
      <c r="I81" s="29"/>
      <c r="J81" s="29"/>
      <c r="K81" s="20"/>
    </row>
    <row r="82" spans="1:11" ht="15.75" x14ac:dyDescent="0.25">
      <c r="A82" s="20"/>
      <c r="B82" s="44"/>
      <c r="C82" s="20"/>
      <c r="D82" s="20"/>
      <c r="E82" s="20"/>
      <c r="F82" s="29"/>
      <c r="G82" s="28"/>
      <c r="H82" s="28"/>
      <c r="I82" s="29"/>
      <c r="J82" s="29"/>
      <c r="K82" s="20"/>
    </row>
    <row r="83" spans="1:11" ht="21.75" customHeight="1" x14ac:dyDescent="0.25">
      <c r="A83" s="13" t="s">
        <v>143</v>
      </c>
      <c r="B83" s="44"/>
      <c r="C83" s="20"/>
      <c r="D83" s="20"/>
      <c r="E83" s="20"/>
      <c r="F83" s="29"/>
      <c r="G83" s="28"/>
      <c r="H83" s="28"/>
      <c r="I83" s="29"/>
      <c r="J83" s="29"/>
      <c r="K83" s="20"/>
    </row>
    <row r="84" spans="1:11" ht="24.95" customHeight="1" x14ac:dyDescent="0.25">
      <c r="A84" s="20" t="s">
        <v>144</v>
      </c>
      <c r="B84" s="44"/>
      <c r="C84" s="20"/>
      <c r="D84" s="20"/>
      <c r="E84" s="20"/>
      <c r="F84" s="29"/>
      <c r="G84" s="28"/>
      <c r="H84" s="28"/>
      <c r="I84" s="29"/>
      <c r="J84" s="29"/>
      <c r="K84" s="20"/>
    </row>
    <row r="85" spans="1:11" ht="24.95" customHeight="1" x14ac:dyDescent="0.25">
      <c r="A85" s="20" t="s">
        <v>145</v>
      </c>
      <c r="B85" s="44"/>
      <c r="C85" s="20"/>
      <c r="D85" s="20"/>
      <c r="E85" s="20"/>
      <c r="F85" s="29"/>
      <c r="G85" s="28"/>
      <c r="H85" s="28"/>
      <c r="I85" s="29"/>
      <c r="J85" s="29"/>
      <c r="K85" s="20"/>
    </row>
    <row r="86" spans="1:11" ht="24.95" customHeight="1" x14ac:dyDescent="0.25">
      <c r="A86" s="20" t="s">
        <v>146</v>
      </c>
      <c r="B86" s="44"/>
      <c r="C86" s="20"/>
      <c r="D86" s="20"/>
      <c r="E86" s="20"/>
      <c r="F86" s="29"/>
      <c r="G86" s="28"/>
      <c r="H86" s="28"/>
      <c r="I86" s="29"/>
      <c r="J86" s="29"/>
      <c r="K86" s="20"/>
    </row>
    <row r="87" spans="1:11" ht="24.95" customHeight="1" x14ac:dyDescent="0.25">
      <c r="A87" s="20" t="s">
        <v>147</v>
      </c>
      <c r="B87" s="44"/>
      <c r="C87" s="20"/>
      <c r="D87" s="20"/>
      <c r="E87" s="20"/>
      <c r="F87" s="29"/>
      <c r="G87" s="28"/>
      <c r="H87" s="28"/>
      <c r="I87" s="29"/>
      <c r="J87" s="29"/>
      <c r="K87" s="20"/>
    </row>
    <row r="88" spans="1:11" ht="24.95" customHeight="1" x14ac:dyDescent="0.25">
      <c r="A88" s="20" t="s">
        <v>148</v>
      </c>
      <c r="B88" s="44"/>
      <c r="C88" s="20"/>
      <c r="D88" s="20"/>
      <c r="E88" s="20"/>
      <c r="F88" s="29"/>
      <c r="G88" s="28"/>
      <c r="H88" s="28"/>
      <c r="I88" s="29"/>
      <c r="J88" s="29"/>
      <c r="K88" s="20"/>
    </row>
    <row r="89" spans="1:11" ht="24.95" customHeight="1" x14ac:dyDescent="0.25">
      <c r="A89" s="20" t="s">
        <v>149</v>
      </c>
      <c r="B89" s="44"/>
      <c r="C89" s="20"/>
      <c r="D89" s="20"/>
      <c r="E89" s="20"/>
      <c r="F89" s="29"/>
      <c r="G89" s="28"/>
      <c r="H89" s="28"/>
      <c r="I89" s="29"/>
      <c r="J89" s="29"/>
      <c r="K89" s="20"/>
    </row>
    <row r="90" spans="1:11" ht="24.95" customHeight="1" x14ac:dyDescent="0.25">
      <c r="A90" s="20" t="s">
        <v>150</v>
      </c>
      <c r="B90" s="44"/>
      <c r="C90" s="20"/>
      <c r="D90" s="20"/>
      <c r="E90" s="20"/>
      <c r="F90" s="29"/>
      <c r="G90" s="28"/>
      <c r="H90" s="28"/>
      <c r="I90" s="29"/>
      <c r="J90" s="29"/>
      <c r="K90" s="20"/>
    </row>
    <row r="91" spans="1:11" ht="24.95" customHeight="1" x14ac:dyDescent="0.25">
      <c r="A91" s="20" t="s">
        <v>151</v>
      </c>
      <c r="B91" s="44"/>
      <c r="C91" s="20"/>
      <c r="D91" s="20"/>
      <c r="E91" s="20"/>
      <c r="F91" s="29"/>
      <c r="G91" s="28"/>
      <c r="H91" s="28"/>
      <c r="I91" s="29"/>
      <c r="J91" s="29"/>
      <c r="K91" s="20"/>
    </row>
    <row r="92" spans="1:11" ht="24.95" customHeight="1" x14ac:dyDescent="0.25">
      <c r="A92" s="20"/>
      <c r="B92" s="44"/>
      <c r="C92" s="20"/>
      <c r="D92" s="20"/>
      <c r="E92" s="20"/>
      <c r="F92" s="29"/>
      <c r="G92" s="28"/>
      <c r="H92" s="28"/>
      <c r="I92" s="29"/>
      <c r="J92" s="29"/>
      <c r="K92" s="20"/>
    </row>
    <row r="93" spans="1:11" ht="24.95" customHeight="1" x14ac:dyDescent="0.25">
      <c r="A93" s="20"/>
      <c r="B93" s="44"/>
      <c r="C93" s="20"/>
      <c r="D93" s="20"/>
      <c r="E93" s="20"/>
      <c r="F93" s="29"/>
      <c r="G93" s="28"/>
      <c r="H93" s="28"/>
      <c r="I93" s="29"/>
      <c r="J93" s="29"/>
      <c r="K93" s="20"/>
    </row>
    <row r="94" spans="1:11" ht="15.75" x14ac:dyDescent="0.25">
      <c r="A94" s="20"/>
      <c r="B94" s="44"/>
      <c r="C94" s="20"/>
      <c r="D94" s="286"/>
      <c r="E94" s="286"/>
      <c r="F94" s="286"/>
      <c r="G94" s="286"/>
      <c r="H94" s="28"/>
      <c r="I94" s="313"/>
      <c r="J94" s="313"/>
      <c r="K94" s="313"/>
    </row>
    <row r="95" spans="1:11" ht="15.75" x14ac:dyDescent="0.25">
      <c r="A95" s="20"/>
      <c r="B95" s="44"/>
      <c r="C95" s="20"/>
      <c r="D95" s="55">
        <v>2018</v>
      </c>
      <c r="E95" s="181" t="s">
        <v>207</v>
      </c>
      <c r="F95" s="186" t="s">
        <v>217</v>
      </c>
      <c r="G95" s="187"/>
      <c r="H95" s="25"/>
      <c r="I95" s="312"/>
      <c r="J95" s="312"/>
      <c r="K95" s="312"/>
    </row>
    <row r="96" spans="1:11" ht="31.5" x14ac:dyDescent="0.25">
      <c r="A96" s="31"/>
      <c r="B96" s="54" t="s">
        <v>104</v>
      </c>
      <c r="C96" s="20"/>
      <c r="D96" s="12" t="s">
        <v>190</v>
      </c>
      <c r="E96" s="182" t="s">
        <v>215</v>
      </c>
      <c r="F96" s="182" t="s">
        <v>191</v>
      </c>
      <c r="G96" s="53"/>
      <c r="H96" s="12"/>
      <c r="I96" s="12"/>
      <c r="J96" s="12"/>
      <c r="K96" s="12"/>
    </row>
    <row r="97" spans="1:11" ht="31.5" x14ac:dyDescent="0.25">
      <c r="A97" s="32" t="s">
        <v>124</v>
      </c>
      <c r="B97" s="33"/>
      <c r="C97" s="20"/>
      <c r="D97" s="34"/>
      <c r="E97" s="28"/>
      <c r="F97" s="29"/>
      <c r="G97" s="28"/>
      <c r="H97" s="28"/>
      <c r="I97" s="29"/>
      <c r="J97" s="29"/>
      <c r="K97" s="20"/>
    </row>
    <row r="98" spans="1:11" ht="31.5" x14ac:dyDescent="0.25">
      <c r="A98" s="35" t="s">
        <v>125</v>
      </c>
      <c r="B98" s="36">
        <v>66</v>
      </c>
      <c r="C98" s="20"/>
      <c r="D98" s="34">
        <f>+$C$25*B98</f>
        <v>9504</v>
      </c>
      <c r="E98" s="37">
        <f>+$E$25*B98</f>
        <v>23100</v>
      </c>
      <c r="F98" s="38">
        <f>B98*$F$25</f>
        <v>33000</v>
      </c>
      <c r="G98" s="28"/>
      <c r="H98" s="28"/>
      <c r="I98" s="29"/>
      <c r="J98" s="29"/>
      <c r="K98" s="20"/>
    </row>
    <row r="99" spans="1:11" ht="18.75" customHeight="1" x14ac:dyDescent="0.25">
      <c r="A99" s="39" t="s">
        <v>126</v>
      </c>
      <c r="B99" s="36"/>
      <c r="C99" s="20"/>
      <c r="D99" s="34"/>
      <c r="E99" s="37"/>
      <c r="F99" s="38"/>
      <c r="G99" s="28"/>
      <c r="H99" s="28"/>
      <c r="I99" s="29"/>
      <c r="J99" s="29"/>
      <c r="K99" s="20"/>
    </row>
    <row r="100" spans="1:11" ht="29.25" customHeight="1" x14ac:dyDescent="0.25">
      <c r="A100" s="35" t="s">
        <v>127</v>
      </c>
      <c r="B100" s="36"/>
      <c r="C100" s="20"/>
      <c r="D100" s="34"/>
      <c r="E100" s="37"/>
      <c r="F100" s="38"/>
      <c r="G100" s="28"/>
      <c r="H100" s="28"/>
      <c r="I100" s="29"/>
      <c r="J100" s="29"/>
      <c r="K100" s="20"/>
    </row>
    <row r="101" spans="1:11" ht="18" customHeight="1" x14ac:dyDescent="0.25">
      <c r="A101" s="40" t="s">
        <v>128</v>
      </c>
      <c r="B101" s="36">
        <v>13</v>
      </c>
      <c r="C101" s="20"/>
      <c r="D101" s="34">
        <f t="shared" ref="D101:D105" si="7">+$C$25*B101</f>
        <v>1872</v>
      </c>
      <c r="E101" s="37">
        <f t="shared" ref="E101:E102" si="8">+$E$25*B101</f>
        <v>4550</v>
      </c>
      <c r="F101" s="38">
        <f>B101*$F$25</f>
        <v>6500</v>
      </c>
      <c r="G101" s="28"/>
      <c r="H101" s="28"/>
      <c r="I101" s="29"/>
      <c r="J101" s="29"/>
      <c r="K101" s="20"/>
    </row>
    <row r="102" spans="1:11" ht="18" customHeight="1" x14ac:dyDescent="0.25">
      <c r="A102" s="40" t="s">
        <v>129</v>
      </c>
      <c r="B102" s="36">
        <v>27</v>
      </c>
      <c r="C102" s="20"/>
      <c r="D102" s="34">
        <f t="shared" si="7"/>
        <v>3888</v>
      </c>
      <c r="E102" s="37">
        <f t="shared" si="8"/>
        <v>9450</v>
      </c>
      <c r="F102" s="38">
        <f>B102*$F$25</f>
        <v>13500</v>
      </c>
      <c r="G102" s="28"/>
      <c r="H102" s="28"/>
      <c r="I102" s="29"/>
      <c r="J102" s="29"/>
      <c r="K102" s="20"/>
    </row>
    <row r="103" spans="1:11" ht="18.75" customHeight="1" x14ac:dyDescent="0.25">
      <c r="A103" s="41" t="s">
        <v>130</v>
      </c>
      <c r="B103" s="36"/>
      <c r="C103" s="20"/>
      <c r="D103" s="34"/>
      <c r="E103" s="37"/>
      <c r="F103" s="38"/>
      <c r="G103" s="28"/>
      <c r="H103" s="28"/>
      <c r="I103" s="29"/>
      <c r="J103" s="29"/>
      <c r="K103" s="20"/>
    </row>
    <row r="104" spans="1:11" ht="40.5" customHeight="1" x14ac:dyDescent="0.25">
      <c r="A104" s="39" t="s">
        <v>125</v>
      </c>
      <c r="B104" s="36"/>
      <c r="C104" s="20"/>
      <c r="D104" s="34"/>
      <c r="E104" s="37"/>
      <c r="F104" s="38"/>
      <c r="G104" s="28"/>
      <c r="H104" s="28"/>
      <c r="I104" s="29"/>
      <c r="J104" s="29"/>
      <c r="K104" s="20"/>
    </row>
    <row r="105" spans="1:11" ht="22.5" customHeight="1" x14ac:dyDescent="0.25">
      <c r="A105" s="40" t="s">
        <v>131</v>
      </c>
      <c r="B105" s="36">
        <v>264</v>
      </c>
      <c r="C105" s="20"/>
      <c r="D105" s="34">
        <f t="shared" si="7"/>
        <v>38016</v>
      </c>
      <c r="E105" s="37">
        <f t="shared" ref="E105:E107" si="9">+$E$25*B105</f>
        <v>92400</v>
      </c>
      <c r="F105" s="38">
        <f>B105*$F$25</f>
        <v>132000</v>
      </c>
      <c r="G105" s="28"/>
      <c r="H105" s="28"/>
      <c r="I105" s="29"/>
      <c r="J105" s="29"/>
      <c r="K105" s="20"/>
    </row>
    <row r="106" spans="1:11" ht="44.25" customHeight="1" x14ac:dyDescent="0.25">
      <c r="A106" s="35" t="s">
        <v>132</v>
      </c>
      <c r="B106" s="36">
        <v>66</v>
      </c>
      <c r="C106" s="20"/>
      <c r="D106" s="34">
        <f>+$C$25*B106</f>
        <v>9504</v>
      </c>
      <c r="E106" s="37">
        <f t="shared" si="9"/>
        <v>23100</v>
      </c>
      <c r="F106" s="38">
        <f>B106*$F$25</f>
        <v>33000</v>
      </c>
      <c r="G106" s="28"/>
      <c r="H106" s="28"/>
      <c r="I106" s="29"/>
      <c r="J106" s="29"/>
      <c r="K106" s="20"/>
    </row>
    <row r="107" spans="1:11" ht="18" customHeight="1" x14ac:dyDescent="0.25">
      <c r="A107" s="42" t="s">
        <v>133</v>
      </c>
      <c r="B107" s="43">
        <v>100</v>
      </c>
      <c r="C107" s="20"/>
      <c r="D107" s="34">
        <f>+$C$25*B107</f>
        <v>14400</v>
      </c>
      <c r="E107" s="37">
        <f t="shared" si="9"/>
        <v>35000</v>
      </c>
      <c r="F107" s="38">
        <f>B107*$F$25</f>
        <v>50000</v>
      </c>
      <c r="G107" s="28"/>
      <c r="H107" s="28"/>
      <c r="I107" s="29"/>
      <c r="J107" s="29"/>
      <c r="K107" s="20"/>
    </row>
    <row r="108" spans="1:11" ht="15.75" x14ac:dyDescent="0.25">
      <c r="A108" s="20"/>
      <c r="B108" s="44"/>
      <c r="C108" s="20"/>
      <c r="D108" s="20"/>
      <c r="E108" s="20"/>
      <c r="F108" s="29"/>
      <c r="G108" s="28"/>
      <c r="H108" s="28"/>
      <c r="I108" s="29"/>
      <c r="J108" s="29"/>
      <c r="K108" s="20"/>
    </row>
    <row r="109" spans="1:11" ht="15.75" x14ac:dyDescent="0.25">
      <c r="A109" s="20"/>
      <c r="B109" s="44"/>
      <c r="C109" s="20"/>
      <c r="D109" s="20"/>
      <c r="E109" s="20"/>
      <c r="F109" s="29"/>
      <c r="G109" s="28"/>
      <c r="H109" s="28"/>
      <c r="I109" s="29"/>
      <c r="J109" s="29"/>
      <c r="K109" s="20"/>
    </row>
    <row r="110" spans="1:11" ht="24.95" customHeight="1" x14ac:dyDescent="0.25">
      <c r="A110" s="13" t="s">
        <v>152</v>
      </c>
      <c r="B110" s="44"/>
      <c r="C110" s="20"/>
      <c r="D110" s="20"/>
      <c r="E110" s="20"/>
      <c r="F110" s="29"/>
      <c r="G110" s="28"/>
      <c r="H110" s="28"/>
      <c r="I110" s="29"/>
      <c r="J110" s="29"/>
      <c r="K110" s="20"/>
    </row>
    <row r="111" spans="1:11" ht="24.95" customHeight="1" x14ac:dyDescent="0.25">
      <c r="A111" s="20" t="s">
        <v>153</v>
      </c>
      <c r="B111" s="44"/>
      <c r="C111" s="20"/>
      <c r="D111" s="20"/>
      <c r="E111" s="20"/>
      <c r="F111" s="29"/>
      <c r="G111" s="28"/>
      <c r="H111" s="28"/>
      <c r="I111" s="29"/>
      <c r="J111" s="29"/>
      <c r="K111" s="20"/>
    </row>
    <row r="112" spans="1:11" ht="24.95" customHeight="1" x14ac:dyDescent="0.25">
      <c r="A112" s="20" t="s">
        <v>154</v>
      </c>
      <c r="B112" s="44"/>
      <c r="C112" s="20"/>
      <c r="D112" s="20"/>
      <c r="E112" s="20"/>
      <c r="F112" s="29"/>
      <c r="G112" s="28"/>
      <c r="H112" s="28"/>
      <c r="I112" s="29"/>
      <c r="J112" s="29"/>
      <c r="K112" s="20"/>
    </row>
    <row r="113" spans="1:11" ht="24.95" customHeight="1" x14ac:dyDescent="0.25">
      <c r="A113" s="20" t="s">
        <v>155</v>
      </c>
      <c r="B113" s="44"/>
      <c r="C113" s="20"/>
      <c r="D113" s="20"/>
      <c r="E113" s="20"/>
      <c r="F113" s="29"/>
      <c r="G113" s="28"/>
      <c r="H113" s="28"/>
      <c r="I113" s="29"/>
      <c r="J113" s="29"/>
      <c r="K113" s="20"/>
    </row>
    <row r="114" spans="1:11" ht="24.95" customHeight="1" x14ac:dyDescent="0.25">
      <c r="A114" s="20" t="s">
        <v>156</v>
      </c>
      <c r="B114" s="44"/>
      <c r="C114" s="20"/>
      <c r="D114" s="20"/>
      <c r="E114" s="20"/>
      <c r="F114" s="29"/>
      <c r="G114" s="28"/>
      <c r="H114" s="28"/>
      <c r="I114" s="29"/>
      <c r="J114" s="29"/>
      <c r="K114" s="20"/>
    </row>
    <row r="115" spans="1:11" ht="24.95" customHeight="1" x14ac:dyDescent="0.25">
      <c r="A115" s="20" t="s">
        <v>157</v>
      </c>
      <c r="B115" s="44"/>
      <c r="C115" s="20"/>
      <c r="D115" s="20"/>
      <c r="E115" s="20"/>
      <c r="F115" s="29"/>
      <c r="G115" s="28"/>
      <c r="H115" s="28"/>
      <c r="I115" s="29"/>
      <c r="J115" s="29"/>
      <c r="K115" s="20"/>
    </row>
    <row r="116" spans="1:11" ht="32.25" customHeight="1" x14ac:dyDescent="0.25">
      <c r="A116" s="19" t="s">
        <v>158</v>
      </c>
      <c r="B116" s="44"/>
      <c r="C116" s="20"/>
      <c r="D116" s="20"/>
      <c r="E116" s="20"/>
      <c r="F116" s="29"/>
      <c r="G116" s="28"/>
      <c r="H116" s="28"/>
      <c r="I116" s="29"/>
      <c r="J116" s="29"/>
      <c r="K116" s="20"/>
    </row>
    <row r="117" spans="1:11" ht="24.95" customHeight="1" x14ac:dyDescent="0.25">
      <c r="A117" s="20"/>
      <c r="B117" s="44"/>
      <c r="C117" s="20"/>
      <c r="D117" s="286"/>
      <c r="E117" s="286"/>
      <c r="F117" s="286"/>
      <c r="G117" s="286"/>
      <c r="H117" s="28"/>
      <c r="I117" s="313"/>
      <c r="J117" s="313"/>
      <c r="K117" s="313"/>
    </row>
    <row r="118" spans="1:11" ht="15.75" x14ac:dyDescent="0.25">
      <c r="A118" s="20"/>
      <c r="B118" s="44"/>
      <c r="C118" s="20"/>
      <c r="D118" s="55">
        <v>2018</v>
      </c>
      <c r="E118" s="181" t="s">
        <v>207</v>
      </c>
      <c r="F118" s="186" t="s">
        <v>217</v>
      </c>
      <c r="G118" s="187"/>
      <c r="H118" s="25"/>
      <c r="I118" s="312"/>
      <c r="J118" s="312"/>
      <c r="K118" s="312"/>
    </row>
    <row r="119" spans="1:11" ht="47.25" customHeight="1" x14ac:dyDescent="0.25">
      <c r="A119" s="31"/>
      <c r="B119" s="54" t="s">
        <v>104</v>
      </c>
      <c r="C119" s="20"/>
      <c r="D119" s="12" t="s">
        <v>190</v>
      </c>
      <c r="E119" s="182" t="s">
        <v>215</v>
      </c>
      <c r="F119" s="182" t="s">
        <v>191</v>
      </c>
      <c r="G119" s="53"/>
      <c r="H119" s="12"/>
      <c r="I119" s="12"/>
      <c r="J119" s="12"/>
      <c r="K119" s="12"/>
    </row>
    <row r="120" spans="1:11" ht="29.25" customHeight="1" x14ac:dyDescent="0.25">
      <c r="A120" s="32" t="s">
        <v>124</v>
      </c>
      <c r="B120" s="33"/>
      <c r="C120" s="20"/>
      <c r="D120" s="34"/>
      <c r="E120" s="28"/>
      <c r="F120" s="29"/>
      <c r="G120" s="28"/>
      <c r="H120" s="28"/>
      <c r="I120" s="29"/>
      <c r="J120" s="29"/>
      <c r="K120" s="20"/>
    </row>
    <row r="121" spans="1:11" ht="31.5" customHeight="1" x14ac:dyDescent="0.25">
      <c r="A121" s="35" t="s">
        <v>125</v>
      </c>
      <c r="B121" s="36">
        <v>54</v>
      </c>
      <c r="C121" s="20"/>
      <c r="D121" s="34">
        <f>+$C$25*B121</f>
        <v>7776</v>
      </c>
      <c r="E121" s="37">
        <f>+$E$25*B121</f>
        <v>18900</v>
      </c>
      <c r="F121" s="38">
        <f>B121*$F$25</f>
        <v>27000</v>
      </c>
      <c r="G121" s="28"/>
      <c r="H121" s="28"/>
      <c r="I121" s="29"/>
      <c r="J121" s="29"/>
      <c r="K121" s="20"/>
    </row>
    <row r="122" spans="1:11" ht="18.75" customHeight="1" x14ac:dyDescent="0.25">
      <c r="A122" s="39" t="s">
        <v>126</v>
      </c>
      <c r="B122" s="36"/>
      <c r="C122" s="20"/>
      <c r="D122" s="34"/>
      <c r="E122" s="37"/>
      <c r="F122" s="38"/>
      <c r="G122" s="28"/>
      <c r="H122" s="28"/>
      <c r="I122" s="29"/>
      <c r="J122" s="29"/>
      <c r="K122" s="20"/>
    </row>
    <row r="123" spans="1:11" ht="29.25" customHeight="1" x14ac:dyDescent="0.25">
      <c r="A123" s="35" t="s">
        <v>127</v>
      </c>
      <c r="B123" s="36"/>
      <c r="C123" s="20"/>
      <c r="D123" s="34"/>
      <c r="E123" s="37"/>
      <c r="F123" s="38"/>
      <c r="G123" s="28"/>
      <c r="H123" s="28"/>
      <c r="I123" s="29"/>
      <c r="J123" s="29"/>
      <c r="K123" s="20"/>
    </row>
    <row r="124" spans="1:11" ht="17.25" customHeight="1" x14ac:dyDescent="0.25">
      <c r="A124" s="40" t="s">
        <v>128</v>
      </c>
      <c r="B124" s="36">
        <v>11</v>
      </c>
      <c r="C124" s="20"/>
      <c r="D124" s="34">
        <f t="shared" ref="D124:D128" si="10">+$C$25*B124</f>
        <v>1584</v>
      </c>
      <c r="E124" s="37">
        <f>+$E$25*B124</f>
        <v>3850</v>
      </c>
      <c r="F124" s="38">
        <f>B124*$F$25</f>
        <v>5500</v>
      </c>
      <c r="G124" s="28"/>
      <c r="H124" s="28"/>
      <c r="I124" s="29"/>
      <c r="J124" s="29"/>
      <c r="K124" s="20"/>
    </row>
    <row r="125" spans="1:11" ht="18.75" customHeight="1" x14ac:dyDescent="0.25">
      <c r="A125" s="40" t="s">
        <v>129</v>
      </c>
      <c r="B125" s="36">
        <v>22</v>
      </c>
      <c r="C125" s="20"/>
      <c r="D125" s="34">
        <f t="shared" si="10"/>
        <v>3168</v>
      </c>
      <c r="E125" s="37">
        <f t="shared" ref="E125" si="11">+$E$25*B125</f>
        <v>7700</v>
      </c>
      <c r="F125" s="38">
        <f>B125*$F$25</f>
        <v>11000</v>
      </c>
      <c r="G125" s="28"/>
      <c r="H125" s="28"/>
      <c r="I125" s="29"/>
      <c r="J125" s="29"/>
      <c r="K125" s="20"/>
    </row>
    <row r="126" spans="1:11" ht="19.5" customHeight="1" x14ac:dyDescent="0.25">
      <c r="A126" s="41" t="s">
        <v>130</v>
      </c>
      <c r="B126" s="36"/>
      <c r="C126" s="20"/>
      <c r="D126" s="34"/>
      <c r="E126" s="37"/>
      <c r="F126" s="38"/>
      <c r="G126" s="28"/>
      <c r="H126" s="28"/>
      <c r="I126" s="29"/>
      <c r="J126" s="29"/>
      <c r="K126" s="20"/>
    </row>
    <row r="127" spans="1:11" ht="44.25" customHeight="1" x14ac:dyDescent="0.25">
      <c r="A127" s="39" t="s">
        <v>125</v>
      </c>
      <c r="B127" s="36"/>
      <c r="C127" s="20"/>
      <c r="D127" s="34"/>
      <c r="E127" s="37"/>
      <c r="F127" s="38"/>
      <c r="G127" s="28"/>
      <c r="H127" s="28"/>
      <c r="I127" s="29"/>
      <c r="J127" s="29"/>
      <c r="K127" s="20"/>
    </row>
    <row r="128" spans="1:11" ht="19.5" customHeight="1" x14ac:dyDescent="0.25">
      <c r="A128" s="40" t="s">
        <v>131</v>
      </c>
      <c r="B128" s="36">
        <v>215</v>
      </c>
      <c r="C128" s="20"/>
      <c r="D128" s="34">
        <f t="shared" si="10"/>
        <v>30960</v>
      </c>
      <c r="E128" s="37">
        <f t="shared" ref="E128:E130" si="12">+$E$25*B128</f>
        <v>75250</v>
      </c>
      <c r="F128" s="38">
        <f>B128*$F$25</f>
        <v>107500</v>
      </c>
      <c r="G128" s="28"/>
      <c r="H128" s="28"/>
      <c r="I128" s="29"/>
      <c r="J128" s="29"/>
      <c r="K128" s="20"/>
    </row>
    <row r="129" spans="1:11" ht="46.5" customHeight="1" x14ac:dyDescent="0.25">
      <c r="A129" s="35" t="s">
        <v>132</v>
      </c>
      <c r="B129" s="36">
        <v>54</v>
      </c>
      <c r="C129" s="20"/>
      <c r="D129" s="34">
        <f>+$C$25*B129</f>
        <v>7776</v>
      </c>
      <c r="E129" s="37">
        <f t="shared" si="12"/>
        <v>18900</v>
      </c>
      <c r="F129" s="38">
        <f>B129*$F$25</f>
        <v>27000</v>
      </c>
      <c r="G129" s="28"/>
      <c r="H129" s="28"/>
      <c r="I129" s="29"/>
      <c r="J129" s="29"/>
      <c r="K129" s="20"/>
    </row>
    <row r="130" spans="1:11" ht="18" customHeight="1" x14ac:dyDescent="0.25">
      <c r="A130" s="42" t="s">
        <v>133</v>
      </c>
      <c r="B130" s="43">
        <v>100</v>
      </c>
      <c r="C130" s="20"/>
      <c r="D130" s="34">
        <f>+$C$25*B130</f>
        <v>14400</v>
      </c>
      <c r="E130" s="37">
        <f t="shared" si="12"/>
        <v>35000</v>
      </c>
      <c r="F130" s="38">
        <f>B130*$F$25</f>
        <v>50000</v>
      </c>
      <c r="G130" s="28"/>
      <c r="H130" s="28"/>
      <c r="I130" s="29"/>
      <c r="J130" s="29"/>
      <c r="K130" s="20"/>
    </row>
    <row r="131" spans="1:11" ht="15.75" x14ac:dyDescent="0.25">
      <c r="A131" s="20"/>
      <c r="B131" s="44"/>
      <c r="C131" s="20"/>
      <c r="D131" s="20"/>
      <c r="E131" s="20"/>
      <c r="F131" s="29"/>
      <c r="G131" s="28"/>
      <c r="H131" s="28"/>
      <c r="I131" s="29"/>
      <c r="J131" s="29"/>
      <c r="K131" s="20"/>
    </row>
    <row r="132" spans="1:11" ht="15.75" x14ac:dyDescent="0.25">
      <c r="A132" s="20"/>
      <c r="B132" s="44"/>
      <c r="C132" s="20"/>
      <c r="D132" s="20"/>
      <c r="E132" s="20"/>
      <c r="F132" s="29"/>
      <c r="G132" s="28"/>
      <c r="H132" s="28"/>
      <c r="I132" s="29"/>
      <c r="J132" s="29"/>
      <c r="K132" s="20"/>
    </row>
    <row r="133" spans="1:11" ht="15.75" x14ac:dyDescent="0.25">
      <c r="A133" s="20"/>
      <c r="B133" s="44"/>
      <c r="C133" s="20"/>
      <c r="D133" s="20"/>
      <c r="E133" s="20"/>
      <c r="F133" s="29"/>
      <c r="G133" s="28"/>
      <c r="H133" s="28"/>
      <c r="I133" s="29"/>
      <c r="J133" s="29"/>
      <c r="K133" s="20"/>
    </row>
    <row r="134" spans="1:11" ht="24.95" customHeight="1" x14ac:dyDescent="0.25">
      <c r="A134" s="13" t="s">
        <v>159</v>
      </c>
      <c r="B134" s="44"/>
      <c r="C134" s="20"/>
      <c r="D134" s="20"/>
      <c r="E134" s="20"/>
      <c r="F134" s="29"/>
      <c r="G134" s="28"/>
      <c r="H134" s="28"/>
      <c r="I134" s="29"/>
      <c r="J134" s="29"/>
      <c r="K134" s="20"/>
    </row>
    <row r="135" spans="1:11" ht="24.95" customHeight="1" x14ac:dyDescent="0.25">
      <c r="A135" s="20" t="s">
        <v>160</v>
      </c>
      <c r="B135" s="44"/>
      <c r="C135" s="20"/>
      <c r="D135" s="20"/>
      <c r="E135" s="20"/>
      <c r="F135" s="29"/>
      <c r="G135" s="28"/>
      <c r="H135" s="28"/>
      <c r="I135" s="29"/>
      <c r="J135" s="29"/>
      <c r="K135" s="20"/>
    </row>
    <row r="136" spans="1:11" ht="31.5" customHeight="1" x14ac:dyDescent="0.25">
      <c r="A136" s="19" t="s">
        <v>161</v>
      </c>
      <c r="B136" s="44"/>
      <c r="C136" s="20"/>
      <c r="D136" s="20"/>
      <c r="E136" s="20"/>
      <c r="F136" s="29"/>
      <c r="G136" s="28"/>
      <c r="H136" s="28"/>
      <c r="I136" s="29"/>
      <c r="J136" s="29"/>
      <c r="K136" s="20"/>
    </row>
    <row r="137" spans="1:11" ht="24.95" customHeight="1" x14ac:dyDescent="0.25">
      <c r="A137" s="20" t="s">
        <v>162</v>
      </c>
      <c r="B137" s="44"/>
      <c r="C137" s="20"/>
      <c r="D137" s="20"/>
      <c r="E137" s="20"/>
      <c r="F137" s="29"/>
      <c r="G137" s="28"/>
      <c r="H137" s="28"/>
      <c r="I137" s="29"/>
      <c r="J137" s="29"/>
      <c r="K137" s="20"/>
    </row>
    <row r="138" spans="1:11" ht="24.95" customHeight="1" x14ac:dyDescent="0.25">
      <c r="A138" s="20" t="s">
        <v>163</v>
      </c>
      <c r="B138" s="44"/>
      <c r="C138" s="20"/>
      <c r="D138" s="20"/>
      <c r="E138" s="20"/>
      <c r="F138" s="29"/>
      <c r="G138" s="28"/>
      <c r="H138" s="28"/>
      <c r="I138" s="29"/>
      <c r="J138" s="29"/>
      <c r="K138" s="20"/>
    </row>
    <row r="139" spans="1:11" ht="24.95" customHeight="1" x14ac:dyDescent="0.25">
      <c r="A139" s="20" t="s">
        <v>164</v>
      </c>
      <c r="B139" s="44"/>
      <c r="C139" s="20"/>
      <c r="D139" s="20"/>
      <c r="E139" s="20"/>
      <c r="F139" s="29"/>
      <c r="G139" s="28"/>
      <c r="H139" s="28"/>
      <c r="I139" s="29"/>
      <c r="J139" s="29"/>
      <c r="K139" s="20"/>
    </row>
    <row r="140" spans="1:11" ht="24.95" customHeight="1" x14ac:dyDescent="0.25">
      <c r="A140" s="20" t="s">
        <v>165</v>
      </c>
      <c r="B140" s="44"/>
      <c r="C140" s="20"/>
      <c r="D140" s="20"/>
      <c r="E140" s="20"/>
      <c r="F140" s="29"/>
      <c r="G140" s="28"/>
      <c r="H140" s="28"/>
      <c r="I140" s="29"/>
      <c r="J140" s="29"/>
      <c r="K140" s="20"/>
    </row>
    <row r="141" spans="1:11" ht="24.95" customHeight="1" x14ac:dyDescent="0.25">
      <c r="A141" s="20" t="s">
        <v>166</v>
      </c>
      <c r="B141" s="44"/>
      <c r="C141" s="20"/>
      <c r="D141" s="20"/>
      <c r="E141" s="20"/>
      <c r="F141" s="29"/>
      <c r="G141" s="28"/>
      <c r="H141" s="28"/>
      <c r="I141" s="29"/>
      <c r="J141" s="29"/>
      <c r="K141" s="20"/>
    </row>
    <row r="142" spans="1:11" ht="24.95" customHeight="1" x14ac:dyDescent="0.25">
      <c r="A142" s="20" t="s">
        <v>167</v>
      </c>
      <c r="B142" s="44"/>
      <c r="C142" s="20"/>
      <c r="D142" s="20"/>
      <c r="E142" s="20"/>
      <c r="F142" s="29"/>
      <c r="G142" s="28"/>
      <c r="H142" s="28"/>
      <c r="I142" s="29"/>
      <c r="J142" s="29"/>
      <c r="K142" s="20"/>
    </row>
    <row r="143" spans="1:11" ht="15.75" x14ac:dyDescent="0.25">
      <c r="A143" s="20"/>
      <c r="B143" s="23"/>
      <c r="C143" s="20"/>
      <c r="D143" s="286"/>
      <c r="E143" s="286"/>
      <c r="F143" s="286"/>
      <c r="G143" s="286"/>
      <c r="H143" s="28"/>
      <c r="I143" s="313"/>
      <c r="J143" s="313"/>
      <c r="K143" s="313"/>
    </row>
    <row r="144" spans="1:11" ht="15.75" x14ac:dyDescent="0.25">
      <c r="A144" s="20"/>
      <c r="B144" s="23"/>
      <c r="C144" s="20"/>
      <c r="D144" s="55">
        <v>2018</v>
      </c>
      <c r="E144" s="181" t="s">
        <v>207</v>
      </c>
      <c r="F144" s="186" t="s">
        <v>217</v>
      </c>
      <c r="G144" s="187"/>
      <c r="H144" s="25"/>
      <c r="I144" s="312"/>
      <c r="J144" s="312"/>
      <c r="K144" s="312"/>
    </row>
    <row r="145" spans="1:11" ht="31.5" x14ac:dyDescent="0.25">
      <c r="A145" s="31"/>
      <c r="B145" s="54" t="s">
        <v>104</v>
      </c>
      <c r="C145" s="15"/>
      <c r="D145" s="12" t="s">
        <v>190</v>
      </c>
      <c r="E145" s="182" t="s">
        <v>215</v>
      </c>
      <c r="F145" s="182" t="s">
        <v>191</v>
      </c>
      <c r="G145" s="53"/>
      <c r="H145" s="12"/>
      <c r="I145" s="12"/>
      <c r="J145" s="12"/>
      <c r="K145" s="12"/>
    </row>
    <row r="146" spans="1:11" ht="33" customHeight="1" x14ac:dyDescent="0.25">
      <c r="A146" s="32" t="s">
        <v>124</v>
      </c>
      <c r="B146" s="33"/>
      <c r="C146" s="20"/>
      <c r="D146" s="34"/>
      <c r="E146" s="28"/>
      <c r="F146" s="29"/>
      <c r="G146" s="28"/>
      <c r="H146" s="28"/>
      <c r="I146" s="29"/>
      <c r="J146" s="29"/>
      <c r="K146" s="20"/>
    </row>
    <row r="147" spans="1:11" ht="36" customHeight="1" x14ac:dyDescent="0.25">
      <c r="A147" s="35" t="s">
        <v>125</v>
      </c>
      <c r="B147" s="36">
        <v>57</v>
      </c>
      <c r="C147" s="20"/>
      <c r="D147" s="37">
        <f>+$C$25*B147</f>
        <v>8208</v>
      </c>
      <c r="E147" s="37">
        <f>+$E$25*B147</f>
        <v>19950</v>
      </c>
      <c r="F147" s="38">
        <f>B147*$F$25</f>
        <v>28500</v>
      </c>
      <c r="G147" s="28"/>
      <c r="H147" s="28"/>
      <c r="I147" s="29"/>
      <c r="J147" s="29"/>
      <c r="K147" s="20"/>
    </row>
    <row r="148" spans="1:11" ht="21.75" customHeight="1" x14ac:dyDescent="0.25">
      <c r="A148" s="39" t="s">
        <v>126</v>
      </c>
      <c r="B148" s="36"/>
      <c r="C148" s="20"/>
      <c r="D148" s="37"/>
      <c r="E148" s="37"/>
      <c r="F148" s="38"/>
      <c r="G148" s="28"/>
      <c r="H148" s="28"/>
      <c r="I148" s="29"/>
      <c r="J148" s="29"/>
      <c r="K148" s="20"/>
    </row>
    <row r="149" spans="1:11" ht="34.5" customHeight="1" x14ac:dyDescent="0.25">
      <c r="A149" s="35" t="s">
        <v>127</v>
      </c>
      <c r="B149" s="36"/>
      <c r="C149" s="20"/>
      <c r="D149" s="37"/>
      <c r="E149" s="37"/>
      <c r="F149" s="38"/>
      <c r="G149" s="28"/>
      <c r="H149" s="28"/>
      <c r="I149" s="29"/>
      <c r="J149" s="29"/>
      <c r="K149" s="20"/>
    </row>
    <row r="150" spans="1:11" ht="21" customHeight="1" x14ac:dyDescent="0.25">
      <c r="A150" s="40" t="s">
        <v>128</v>
      </c>
      <c r="B150" s="36">
        <v>11</v>
      </c>
      <c r="C150" s="20"/>
      <c r="D150" s="37">
        <f t="shared" ref="D150:D154" si="13">+$C$25*B150</f>
        <v>1584</v>
      </c>
      <c r="E150" s="37">
        <f t="shared" ref="E150:E151" si="14">+$E$25*B150</f>
        <v>3850</v>
      </c>
      <c r="F150" s="38">
        <f>B150*$F$25</f>
        <v>5500</v>
      </c>
      <c r="G150" s="28"/>
      <c r="H150" s="28"/>
      <c r="I150" s="29"/>
      <c r="J150" s="29"/>
      <c r="K150" s="20"/>
    </row>
    <row r="151" spans="1:11" ht="20.25" customHeight="1" x14ac:dyDescent="0.25">
      <c r="A151" s="40" t="s">
        <v>129</v>
      </c>
      <c r="B151" s="36">
        <v>23</v>
      </c>
      <c r="C151" s="20"/>
      <c r="D151" s="37">
        <f t="shared" si="13"/>
        <v>3312</v>
      </c>
      <c r="E151" s="37">
        <f t="shared" si="14"/>
        <v>8050</v>
      </c>
      <c r="F151" s="38">
        <f>B151*$F$25</f>
        <v>11500</v>
      </c>
      <c r="G151" s="28"/>
      <c r="H151" s="28"/>
      <c r="I151" s="29"/>
      <c r="J151" s="29"/>
      <c r="K151" s="20"/>
    </row>
    <row r="152" spans="1:11" ht="21.75" customHeight="1" x14ac:dyDescent="0.25">
      <c r="A152" s="41" t="s">
        <v>130</v>
      </c>
      <c r="B152" s="36"/>
      <c r="C152" s="20"/>
      <c r="D152" s="37"/>
      <c r="E152" s="37"/>
      <c r="F152" s="38"/>
      <c r="G152" s="28"/>
      <c r="H152" s="28"/>
      <c r="I152" s="29"/>
      <c r="J152" s="29"/>
      <c r="K152" s="20"/>
    </row>
    <row r="153" spans="1:11" ht="33" customHeight="1" x14ac:dyDescent="0.25">
      <c r="A153" s="39" t="s">
        <v>125</v>
      </c>
      <c r="B153" s="36"/>
      <c r="C153" s="20"/>
      <c r="D153" s="37"/>
      <c r="E153" s="37"/>
      <c r="F153" s="38"/>
      <c r="G153" s="28"/>
      <c r="H153" s="28"/>
      <c r="I153" s="29"/>
      <c r="J153" s="29"/>
      <c r="K153" s="20"/>
    </row>
    <row r="154" spans="1:11" ht="20.25" customHeight="1" x14ac:dyDescent="0.25">
      <c r="A154" s="40" t="s">
        <v>131</v>
      </c>
      <c r="B154" s="36">
        <v>228</v>
      </c>
      <c r="C154" s="20"/>
      <c r="D154" s="37">
        <f t="shared" si="13"/>
        <v>32832</v>
      </c>
      <c r="E154" s="37">
        <f t="shared" ref="E154:E155" si="15">+$E$25*B154</f>
        <v>79800</v>
      </c>
      <c r="F154" s="38">
        <f>B154*$F$25</f>
        <v>114000</v>
      </c>
      <c r="G154" s="28"/>
      <c r="H154" s="28"/>
      <c r="I154" s="29"/>
      <c r="J154" s="29"/>
      <c r="K154" s="20"/>
    </row>
    <row r="155" spans="1:11" ht="48.75" customHeight="1" x14ac:dyDescent="0.25">
      <c r="A155" s="35" t="s">
        <v>132</v>
      </c>
      <c r="B155" s="36">
        <v>57</v>
      </c>
      <c r="C155" s="20"/>
      <c r="D155" s="37">
        <f>+$C$25*B155</f>
        <v>8208</v>
      </c>
      <c r="E155" s="37">
        <f t="shared" si="15"/>
        <v>19950</v>
      </c>
      <c r="F155" s="38">
        <f>B155*$F$25</f>
        <v>28500</v>
      </c>
      <c r="G155" s="28"/>
      <c r="H155" s="28"/>
      <c r="I155" s="29"/>
      <c r="J155" s="29"/>
      <c r="K155" s="20"/>
    </row>
    <row r="156" spans="1:11" ht="23.25" customHeight="1" x14ac:dyDescent="0.25">
      <c r="A156" s="41" t="s">
        <v>133</v>
      </c>
      <c r="B156" s="36"/>
      <c r="C156" s="20"/>
      <c r="D156" s="37"/>
      <c r="E156" s="37"/>
      <c r="F156" s="38"/>
      <c r="G156" s="20"/>
      <c r="H156" s="20"/>
      <c r="I156" s="29"/>
      <c r="J156" s="29"/>
      <c r="K156" s="20"/>
    </row>
    <row r="157" spans="1:11" ht="30.75" customHeight="1" x14ac:dyDescent="0.25">
      <c r="A157" s="35" t="s">
        <v>168</v>
      </c>
      <c r="B157" s="36">
        <v>400</v>
      </c>
      <c r="C157" s="20"/>
      <c r="D157" s="37">
        <f t="shared" ref="D157:D158" si="16">+$C$25*B157</f>
        <v>57600</v>
      </c>
      <c r="E157" s="37">
        <f t="shared" ref="E157:E158" si="17">+$E$25*B157</f>
        <v>140000</v>
      </c>
      <c r="F157" s="38">
        <f>B157*$F$25</f>
        <v>200000</v>
      </c>
      <c r="G157" s="28"/>
      <c r="H157" s="28"/>
      <c r="I157" s="29"/>
      <c r="J157" s="29"/>
      <c r="K157" s="20"/>
    </row>
    <row r="158" spans="1:11" ht="40.5" customHeight="1" x14ac:dyDescent="0.25">
      <c r="A158" s="19" t="s">
        <v>169</v>
      </c>
      <c r="B158" s="36">
        <v>100</v>
      </c>
      <c r="C158" s="20"/>
      <c r="D158" s="37">
        <f t="shared" si="16"/>
        <v>14400</v>
      </c>
      <c r="E158" s="37">
        <f t="shared" si="17"/>
        <v>35000</v>
      </c>
      <c r="F158" s="38">
        <f>B158*$F$25</f>
        <v>50000</v>
      </c>
      <c r="G158" s="28"/>
      <c r="H158" s="28"/>
      <c r="I158" s="29"/>
      <c r="J158" s="29"/>
      <c r="K158" s="20"/>
    </row>
    <row r="159" spans="1:11" ht="11.25" customHeight="1" x14ac:dyDescent="0.25">
      <c r="A159" s="45"/>
      <c r="B159" s="43"/>
      <c r="C159" s="20"/>
      <c r="D159" s="34"/>
      <c r="E159" s="34"/>
      <c r="F159" s="29"/>
      <c r="G159" s="28"/>
      <c r="H159" s="28"/>
      <c r="I159" s="29"/>
      <c r="J159" s="29"/>
      <c r="K159" s="20"/>
    </row>
    <row r="160" spans="1:11" ht="15.75" x14ac:dyDescent="0.25">
      <c r="A160" s="20"/>
      <c r="B160" s="23"/>
      <c r="C160" s="20"/>
      <c r="D160" s="20"/>
      <c r="E160" s="20"/>
      <c r="F160" s="29"/>
      <c r="G160" s="28"/>
      <c r="H160" s="28"/>
      <c r="I160" s="29"/>
      <c r="J160" s="29"/>
      <c r="K160" s="20"/>
    </row>
    <row r="161" spans="1:11" ht="15.75" x14ac:dyDescent="0.25">
      <c r="A161" s="20"/>
      <c r="B161" s="23"/>
      <c r="C161" s="20"/>
      <c r="D161" s="20"/>
      <c r="E161" s="20"/>
      <c r="F161" s="29"/>
      <c r="G161" s="28"/>
      <c r="H161" s="28"/>
      <c r="I161" s="29"/>
      <c r="J161" s="29"/>
      <c r="K161" s="20"/>
    </row>
    <row r="162" spans="1:11" ht="15" customHeight="1" x14ac:dyDescent="0.25">
      <c r="A162" s="20" t="s">
        <v>170</v>
      </c>
      <c r="B162" s="23"/>
      <c r="C162" s="20"/>
      <c r="D162" s="20"/>
      <c r="E162" s="20"/>
      <c r="F162" s="29"/>
      <c r="G162" s="28"/>
      <c r="H162" s="28"/>
      <c r="I162" s="29"/>
      <c r="J162" s="29"/>
      <c r="K162" s="20"/>
    </row>
    <row r="163" spans="1:11" ht="15" customHeight="1" x14ac:dyDescent="0.25">
      <c r="A163" s="20" t="s">
        <v>171</v>
      </c>
      <c r="B163" s="23"/>
      <c r="C163" s="20"/>
      <c r="D163" s="20"/>
      <c r="E163" s="20"/>
      <c r="F163" s="29"/>
      <c r="G163" s="28"/>
      <c r="H163" s="28"/>
      <c r="I163" s="29"/>
      <c r="J163" s="29"/>
      <c r="K163" s="20"/>
    </row>
    <row r="164" spans="1:11" ht="15" customHeight="1" x14ac:dyDescent="0.25">
      <c r="A164" s="20" t="s">
        <v>172</v>
      </c>
      <c r="B164" s="23"/>
      <c r="C164" s="20"/>
      <c r="D164" s="20"/>
      <c r="E164" s="20"/>
      <c r="F164" s="29"/>
      <c r="G164" s="28"/>
      <c r="H164" s="28"/>
      <c r="I164" s="29"/>
      <c r="J164" s="29"/>
      <c r="K164" s="20"/>
    </row>
    <row r="165" spans="1:11" ht="15" customHeight="1" x14ac:dyDescent="0.25">
      <c r="A165" s="20" t="s">
        <v>173</v>
      </c>
      <c r="B165" s="23"/>
      <c r="C165" s="20"/>
      <c r="D165" s="20"/>
      <c r="E165" s="20"/>
      <c r="F165" s="29"/>
      <c r="G165" s="28"/>
      <c r="H165" s="28"/>
      <c r="I165" s="29"/>
      <c r="J165" s="29"/>
      <c r="K165" s="20"/>
    </row>
    <row r="166" spans="1:11" ht="15" customHeight="1" x14ac:dyDescent="0.25">
      <c r="A166" s="20" t="s">
        <v>174</v>
      </c>
      <c r="B166" s="23"/>
      <c r="C166" s="20"/>
      <c r="D166" s="20"/>
      <c r="E166" s="20"/>
      <c r="F166" s="29"/>
      <c r="G166" s="28"/>
      <c r="H166" s="28"/>
      <c r="I166" s="29"/>
      <c r="J166" s="29"/>
      <c r="K166" s="20"/>
    </row>
    <row r="167" spans="1:11" ht="15.75" x14ac:dyDescent="0.25">
      <c r="A167" s="20"/>
      <c r="B167" s="23"/>
      <c r="C167" s="20"/>
      <c r="D167" s="20"/>
      <c r="E167" s="20"/>
      <c r="F167" s="29"/>
      <c r="G167" s="28"/>
      <c r="H167" s="28"/>
      <c r="I167" s="29"/>
      <c r="J167" s="29"/>
      <c r="K167" s="20"/>
    </row>
    <row r="168" spans="1:11" ht="15.75" x14ac:dyDescent="0.25">
      <c r="A168" s="46"/>
      <c r="B168" s="310" t="s">
        <v>175</v>
      </c>
      <c r="C168" s="311"/>
      <c r="D168" s="20"/>
      <c r="E168" s="20"/>
      <c r="F168" s="29"/>
      <c r="G168" s="28"/>
      <c r="H168" s="28"/>
      <c r="I168" s="29"/>
      <c r="J168" s="29"/>
      <c r="K168" s="20"/>
    </row>
    <row r="169" spans="1:11" ht="17.25" customHeight="1" x14ac:dyDescent="0.25">
      <c r="A169" s="47" t="s">
        <v>176</v>
      </c>
      <c r="B169" s="56" t="s">
        <v>177</v>
      </c>
      <c r="C169" s="57" t="s">
        <v>178</v>
      </c>
      <c r="D169" s="20"/>
      <c r="E169" s="20"/>
      <c r="F169" s="29"/>
      <c r="G169" s="28"/>
      <c r="H169" s="28"/>
      <c r="I169" s="29"/>
      <c r="J169" s="29"/>
      <c r="K169" s="20"/>
    </row>
    <row r="170" spans="1:11" ht="20.100000000000001" customHeight="1" x14ac:dyDescent="0.25">
      <c r="A170" s="47" t="s">
        <v>179</v>
      </c>
      <c r="B170" s="30">
        <v>0.2</v>
      </c>
      <c r="C170" s="48">
        <v>1</v>
      </c>
      <c r="D170" s="20"/>
      <c r="E170" s="20"/>
      <c r="F170" s="29"/>
      <c r="G170" s="28"/>
      <c r="H170" s="28"/>
      <c r="I170" s="29"/>
      <c r="J170" s="29"/>
      <c r="K170" s="20"/>
    </row>
    <row r="171" spans="1:11" ht="20.100000000000001" customHeight="1" x14ac:dyDescent="0.25">
      <c r="A171" s="47" t="s">
        <v>180</v>
      </c>
      <c r="B171" s="30">
        <v>0.25</v>
      </c>
      <c r="C171" s="48">
        <v>1.5</v>
      </c>
      <c r="D171" s="20"/>
      <c r="E171" s="20"/>
      <c r="F171" s="29"/>
      <c r="G171" s="28"/>
      <c r="H171" s="28"/>
      <c r="I171" s="29"/>
      <c r="J171" s="29"/>
      <c r="K171" s="20"/>
    </row>
    <row r="172" spans="1:11" ht="20.100000000000001" customHeight="1" x14ac:dyDescent="0.25">
      <c r="A172" s="47" t="s">
        <v>181</v>
      </c>
      <c r="B172" s="30"/>
      <c r="C172" s="48"/>
      <c r="D172" s="20"/>
      <c r="E172" s="20"/>
      <c r="F172" s="29"/>
      <c r="G172" s="28"/>
      <c r="H172" s="28"/>
      <c r="I172" s="29"/>
      <c r="J172" s="29"/>
      <c r="K172" s="20"/>
    </row>
    <row r="173" spans="1:11" ht="20.100000000000001" customHeight="1" x14ac:dyDescent="0.25">
      <c r="A173" s="49" t="s">
        <v>182</v>
      </c>
      <c r="B173" s="30">
        <v>1</v>
      </c>
      <c r="C173" s="48">
        <v>3</v>
      </c>
      <c r="D173" s="20"/>
      <c r="E173" s="20"/>
      <c r="F173" s="29"/>
      <c r="G173" s="28"/>
      <c r="H173" s="28"/>
      <c r="I173" s="29"/>
      <c r="J173" s="29"/>
      <c r="K173" s="20"/>
    </row>
    <row r="174" spans="1:11" ht="20.100000000000001" customHeight="1" x14ac:dyDescent="0.25">
      <c r="A174" s="50" t="s">
        <v>183</v>
      </c>
      <c r="B174" s="51">
        <v>0.2</v>
      </c>
      <c r="C174" s="45">
        <v>1</v>
      </c>
      <c r="D174" s="20"/>
      <c r="E174" s="20"/>
      <c r="F174" s="29"/>
      <c r="G174" s="28"/>
      <c r="H174" s="28"/>
      <c r="I174" s="29"/>
      <c r="J174" s="29"/>
      <c r="K174" s="20"/>
    </row>
    <row r="175" spans="1:11" ht="15.75" x14ac:dyDescent="0.25">
      <c r="A175" s="20"/>
      <c r="B175" s="23"/>
      <c r="C175" s="20"/>
      <c r="D175" s="20"/>
      <c r="E175" s="20"/>
      <c r="F175" s="29"/>
      <c r="G175" s="28"/>
      <c r="H175" s="28"/>
      <c r="I175" s="29"/>
      <c r="J175" s="29"/>
      <c r="K175" s="20"/>
    </row>
    <row r="176" spans="1:11" ht="26.25" customHeight="1" x14ac:dyDescent="0.25">
      <c r="A176" s="13" t="s">
        <v>184</v>
      </c>
      <c r="B176" s="23"/>
      <c r="C176" s="20"/>
      <c r="D176" s="20"/>
      <c r="E176" s="20"/>
      <c r="F176" s="29"/>
      <c r="G176" s="28"/>
      <c r="H176" s="28"/>
      <c r="I176" s="29"/>
      <c r="J176" s="29"/>
      <c r="K176" s="20"/>
    </row>
    <row r="177" spans="1:11" ht="15" customHeight="1" x14ac:dyDescent="0.25">
      <c r="A177" s="20" t="s">
        <v>185</v>
      </c>
      <c r="B177" s="23"/>
      <c r="C177" s="20"/>
      <c r="D177" s="20"/>
      <c r="E177" s="20"/>
      <c r="F177" s="29"/>
      <c r="G177" s="28"/>
      <c r="H177" s="28"/>
      <c r="I177" s="29"/>
      <c r="J177" s="29"/>
      <c r="K177" s="20"/>
    </row>
    <row r="178" spans="1:11" ht="15" customHeight="1" x14ac:dyDescent="0.25">
      <c r="A178" s="20" t="s">
        <v>186</v>
      </c>
      <c r="B178" s="23"/>
      <c r="C178" s="20"/>
      <c r="D178" s="20"/>
      <c r="E178" s="20"/>
      <c r="F178" s="29"/>
      <c r="G178" s="28"/>
      <c r="H178" s="28"/>
      <c r="I178" s="29"/>
      <c r="J178" s="29"/>
      <c r="K178" s="20"/>
    </row>
    <row r="179" spans="1:11" ht="15" customHeight="1" x14ac:dyDescent="0.25">
      <c r="A179" s="20" t="s">
        <v>187</v>
      </c>
      <c r="B179" s="23"/>
      <c r="C179" s="20"/>
      <c r="D179" s="20"/>
      <c r="E179" s="20"/>
      <c r="F179" s="29"/>
      <c r="G179" s="28"/>
      <c r="H179" s="28"/>
      <c r="I179" s="29"/>
      <c r="J179" s="29"/>
      <c r="K179" s="20"/>
    </row>
    <row r="180" spans="1:11" ht="15" customHeight="1" x14ac:dyDescent="0.25">
      <c r="A180" s="20" t="s">
        <v>188</v>
      </c>
      <c r="B180" s="23"/>
      <c r="C180" s="20"/>
      <c r="D180" s="20"/>
      <c r="E180" s="20"/>
      <c r="F180" s="29"/>
      <c r="G180" s="28"/>
      <c r="H180" s="28"/>
      <c r="I180" s="29"/>
      <c r="J180" s="29"/>
      <c r="K180" s="20"/>
    </row>
    <row r="181" spans="1:11" ht="15" customHeight="1" x14ac:dyDescent="0.25">
      <c r="A181" s="20" t="s">
        <v>189</v>
      </c>
      <c r="B181" s="23"/>
      <c r="C181" s="20"/>
      <c r="D181" s="20"/>
      <c r="E181" s="20"/>
      <c r="F181" s="29"/>
      <c r="G181" s="28"/>
      <c r="H181" s="28"/>
      <c r="I181" s="29"/>
      <c r="J181" s="29"/>
      <c r="K181" s="20"/>
    </row>
    <row r="182" spans="1:11" ht="15.75" x14ac:dyDescent="0.25">
      <c r="A182" s="20"/>
      <c r="B182" s="23"/>
      <c r="C182" s="20"/>
      <c r="D182" s="55">
        <v>2018</v>
      </c>
      <c r="E182" s="181" t="s">
        <v>207</v>
      </c>
      <c r="F182" s="186" t="s">
        <v>217</v>
      </c>
      <c r="G182" s="187"/>
      <c r="H182" s="25"/>
      <c r="I182" s="312"/>
      <c r="J182" s="312"/>
      <c r="K182" s="312"/>
    </row>
    <row r="183" spans="1:11" ht="31.5" x14ac:dyDescent="0.25">
      <c r="A183" s="31"/>
      <c r="B183" s="54" t="s">
        <v>104</v>
      </c>
      <c r="C183" s="20"/>
      <c r="D183" s="12" t="s">
        <v>190</v>
      </c>
      <c r="E183" s="182" t="s">
        <v>215</v>
      </c>
      <c r="F183" s="182" t="s">
        <v>191</v>
      </c>
      <c r="G183" s="53"/>
      <c r="H183" s="12"/>
      <c r="I183" s="12"/>
      <c r="J183" s="12"/>
      <c r="K183" s="12"/>
    </row>
    <row r="184" spans="1:11" ht="30" customHeight="1" x14ac:dyDescent="0.25">
      <c r="A184" s="32" t="s">
        <v>124</v>
      </c>
      <c r="B184" s="33"/>
      <c r="C184" s="20"/>
      <c r="D184" s="34"/>
      <c r="E184" s="28"/>
      <c r="F184" s="29"/>
      <c r="G184" s="28"/>
      <c r="H184" s="28"/>
      <c r="I184" s="29"/>
      <c r="J184" s="29"/>
      <c r="K184" s="20"/>
    </row>
    <row r="185" spans="1:11" ht="33" customHeight="1" x14ac:dyDescent="0.25">
      <c r="A185" s="35" t="s">
        <v>125</v>
      </c>
      <c r="B185" s="36">
        <v>57</v>
      </c>
      <c r="C185" s="20"/>
      <c r="D185" s="34">
        <f>+$C$25*B185</f>
        <v>8208</v>
      </c>
      <c r="E185" s="37">
        <f>+$E$25*B185</f>
        <v>19950</v>
      </c>
      <c r="F185" s="38">
        <f>B185*$F$25</f>
        <v>28500</v>
      </c>
      <c r="G185" s="28"/>
      <c r="H185" s="28"/>
      <c r="I185" s="29"/>
      <c r="J185" s="29"/>
      <c r="K185" s="20"/>
    </row>
    <row r="186" spans="1:11" ht="21.75" customHeight="1" x14ac:dyDescent="0.25">
      <c r="A186" s="39" t="s">
        <v>126</v>
      </c>
      <c r="B186" s="36"/>
      <c r="C186" s="20"/>
      <c r="D186" s="34"/>
      <c r="E186" s="37"/>
      <c r="F186" s="38"/>
      <c r="G186" s="28"/>
      <c r="H186" s="28"/>
      <c r="I186" s="29"/>
      <c r="J186" s="29"/>
      <c r="K186" s="20"/>
    </row>
    <row r="187" spans="1:11" ht="30.75" customHeight="1" x14ac:dyDescent="0.25">
      <c r="A187" s="35" t="s">
        <v>127</v>
      </c>
      <c r="B187" s="36"/>
      <c r="C187" s="20"/>
      <c r="D187" s="34"/>
      <c r="E187" s="37"/>
      <c r="F187" s="38"/>
      <c r="G187" s="28"/>
      <c r="H187" s="28"/>
      <c r="I187" s="29"/>
      <c r="J187" s="29"/>
      <c r="K187" s="20"/>
    </row>
    <row r="188" spans="1:11" ht="15.75" customHeight="1" x14ac:dyDescent="0.25">
      <c r="A188" s="40" t="s">
        <v>128</v>
      </c>
      <c r="B188" s="36">
        <v>11</v>
      </c>
      <c r="C188" s="20"/>
      <c r="D188" s="34">
        <f t="shared" ref="D188:D192" si="18">+$C$25*B188</f>
        <v>1584</v>
      </c>
      <c r="E188" s="37">
        <f t="shared" ref="E188:E189" si="19">+$E$25*B188</f>
        <v>3850</v>
      </c>
      <c r="F188" s="38">
        <f>B188*$F$25</f>
        <v>5500</v>
      </c>
      <c r="G188" s="28"/>
      <c r="H188" s="28"/>
      <c r="I188" s="29"/>
      <c r="J188" s="29"/>
      <c r="K188" s="20"/>
    </row>
    <row r="189" spans="1:11" ht="19.5" customHeight="1" x14ac:dyDescent="0.25">
      <c r="A189" s="40" t="s">
        <v>129</v>
      </c>
      <c r="B189" s="36">
        <v>23</v>
      </c>
      <c r="C189" s="20"/>
      <c r="D189" s="34">
        <f t="shared" si="18"/>
        <v>3312</v>
      </c>
      <c r="E189" s="37">
        <f t="shared" si="19"/>
        <v>8050</v>
      </c>
      <c r="F189" s="38">
        <f>B189*$F$25</f>
        <v>11500</v>
      </c>
      <c r="G189" s="28"/>
      <c r="H189" s="28"/>
      <c r="I189" s="29"/>
      <c r="J189" s="29"/>
      <c r="K189" s="20"/>
    </row>
    <row r="190" spans="1:11" ht="18.75" customHeight="1" x14ac:dyDescent="0.25">
      <c r="A190" s="41" t="s">
        <v>130</v>
      </c>
      <c r="B190" s="36"/>
      <c r="C190" s="20"/>
      <c r="D190" s="34"/>
      <c r="E190" s="37"/>
      <c r="F190" s="38"/>
      <c r="G190" s="28"/>
      <c r="H190" s="28"/>
      <c r="I190" s="29"/>
      <c r="J190" s="29"/>
      <c r="K190" s="20"/>
    </row>
    <row r="191" spans="1:11" ht="36" customHeight="1" x14ac:dyDescent="0.25">
      <c r="A191" s="39" t="s">
        <v>125</v>
      </c>
      <c r="B191" s="36"/>
      <c r="C191" s="20"/>
      <c r="D191" s="34"/>
      <c r="E191" s="37"/>
      <c r="F191" s="38"/>
      <c r="G191" s="28"/>
      <c r="H191" s="28"/>
      <c r="I191" s="29"/>
      <c r="J191" s="29"/>
      <c r="K191" s="20"/>
    </row>
    <row r="192" spans="1:11" ht="18" customHeight="1" x14ac:dyDescent="0.25">
      <c r="A192" s="40" t="s">
        <v>131</v>
      </c>
      <c r="B192" s="36">
        <v>228</v>
      </c>
      <c r="C192" s="20"/>
      <c r="D192" s="34">
        <f t="shared" si="18"/>
        <v>32832</v>
      </c>
      <c r="E192" s="37">
        <f t="shared" ref="E192:E194" si="20">+$E$25*B192</f>
        <v>79800</v>
      </c>
      <c r="F192" s="38">
        <f>B192*$F$25</f>
        <v>114000</v>
      </c>
      <c r="G192" s="28"/>
      <c r="H192" s="28"/>
      <c r="I192" s="29"/>
      <c r="J192" s="29"/>
      <c r="K192" s="20"/>
    </row>
    <row r="193" spans="1:11" ht="45" customHeight="1" x14ac:dyDescent="0.25">
      <c r="A193" s="35" t="s">
        <v>132</v>
      </c>
      <c r="B193" s="36">
        <v>57</v>
      </c>
      <c r="C193" s="20"/>
      <c r="D193" s="34">
        <f>+$C$25*B193</f>
        <v>8208</v>
      </c>
      <c r="E193" s="37">
        <f>+$E$25*B193</f>
        <v>19950</v>
      </c>
      <c r="F193" s="38">
        <f>B193*$F$25</f>
        <v>28500</v>
      </c>
      <c r="G193" s="28"/>
      <c r="H193" s="28"/>
      <c r="I193" s="29"/>
      <c r="J193" s="29"/>
      <c r="K193" s="20"/>
    </row>
    <row r="194" spans="1:11" ht="21.75" customHeight="1" x14ac:dyDescent="0.25">
      <c r="A194" s="42" t="s">
        <v>133</v>
      </c>
      <c r="B194" s="43">
        <v>100</v>
      </c>
      <c r="C194" s="20"/>
      <c r="D194" s="34">
        <f>+$C$25*B194</f>
        <v>14400</v>
      </c>
      <c r="E194" s="37">
        <f t="shared" si="20"/>
        <v>35000</v>
      </c>
      <c r="F194" s="38">
        <f>B194*$F$25</f>
        <v>50000</v>
      </c>
      <c r="G194" s="28"/>
      <c r="H194" s="28"/>
      <c r="I194" s="29"/>
      <c r="J194" s="29"/>
      <c r="K194" s="20"/>
    </row>
    <row r="195" spans="1:11" ht="15.75" x14ac:dyDescent="0.25">
      <c r="A195" s="20"/>
      <c r="B195" s="23"/>
      <c r="C195" s="20"/>
      <c r="D195" s="34"/>
      <c r="E195" s="34"/>
      <c r="F195" s="20"/>
      <c r="G195" s="20"/>
      <c r="H195" s="20"/>
      <c r="I195" s="29"/>
      <c r="J195" s="29"/>
      <c r="K195" s="20"/>
    </row>
    <row r="196" spans="1:11" ht="15.75" x14ac:dyDescent="0.25">
      <c r="A196" s="18" t="s">
        <v>197</v>
      </c>
      <c r="B196" s="52"/>
      <c r="C196" s="20"/>
      <c r="D196" s="34"/>
      <c r="E196" s="34"/>
      <c r="F196" s="20"/>
      <c r="G196" s="20"/>
      <c r="H196" s="20"/>
      <c r="I196" s="29"/>
      <c r="J196" s="29"/>
      <c r="K196" s="20"/>
    </row>
    <row r="197" spans="1:11" ht="15.75" x14ac:dyDescent="0.25">
      <c r="A197" s="18"/>
      <c r="B197" s="52"/>
      <c r="C197" s="20"/>
      <c r="D197" s="20"/>
      <c r="E197" s="20"/>
      <c r="F197" s="20"/>
      <c r="G197" s="20"/>
      <c r="H197" s="20"/>
      <c r="I197" s="29"/>
      <c r="J197" s="29"/>
      <c r="K197" s="20"/>
    </row>
    <row r="198" spans="1:11" ht="27.75" customHeight="1" x14ac:dyDescent="0.25">
      <c r="A198" s="259" t="s">
        <v>195</v>
      </c>
      <c r="B198" s="260">
        <f>10*F25</f>
        <v>5000</v>
      </c>
      <c r="C198" s="20"/>
      <c r="D198" s="20"/>
      <c r="E198" s="20"/>
      <c r="F198" s="20"/>
      <c r="G198" s="20"/>
      <c r="H198" s="20"/>
      <c r="I198" s="29"/>
      <c r="J198" s="29"/>
      <c r="K198" s="20"/>
    </row>
    <row r="199" spans="1:11" ht="27.75" customHeight="1" x14ac:dyDescent="0.25">
      <c r="A199" s="261" t="s">
        <v>196</v>
      </c>
      <c r="B199" s="260">
        <f>15*F25</f>
        <v>7500</v>
      </c>
      <c r="C199" s="20"/>
      <c r="D199" s="20"/>
      <c r="E199" s="20"/>
      <c r="F199" s="20"/>
      <c r="G199" s="20"/>
      <c r="H199" s="20"/>
      <c r="I199" s="29"/>
      <c r="J199" s="29"/>
      <c r="K199" s="20"/>
    </row>
    <row r="200" spans="1:11" ht="15.75" x14ac:dyDescent="0.25">
      <c r="A200" s="20"/>
      <c r="B200" s="23"/>
      <c r="C200" s="20"/>
      <c r="D200" s="20"/>
      <c r="E200" s="20"/>
      <c r="F200" s="20"/>
      <c r="G200" s="20"/>
      <c r="H200" s="20"/>
      <c r="I200" s="29"/>
      <c r="J200" s="29"/>
      <c r="K200" s="20"/>
    </row>
    <row r="201" spans="1:11" ht="15.75" x14ac:dyDescent="0.25">
      <c r="A201" s="20"/>
      <c r="B201" s="23"/>
      <c r="C201" s="20"/>
      <c r="D201" s="20"/>
      <c r="E201" s="20"/>
      <c r="F201" s="20"/>
      <c r="G201" s="20"/>
      <c r="H201" s="20"/>
      <c r="I201" s="29"/>
      <c r="J201" s="29"/>
      <c r="K201" s="20"/>
    </row>
    <row r="202" spans="1:11" ht="15.75" x14ac:dyDescent="0.25">
      <c r="A202" s="20"/>
      <c r="B202" s="23"/>
      <c r="C202" s="20"/>
      <c r="D202" s="20"/>
      <c r="E202" s="20"/>
      <c r="F202" s="20"/>
      <c r="G202" s="20"/>
      <c r="H202" s="20"/>
      <c r="I202" s="29"/>
      <c r="J202" s="29"/>
      <c r="K202" s="20"/>
    </row>
    <row r="203" spans="1:11" ht="15.75" x14ac:dyDescent="0.25">
      <c r="A203" s="20"/>
      <c r="B203" s="23"/>
      <c r="C203" s="20"/>
      <c r="D203" s="20"/>
      <c r="E203" s="20"/>
      <c r="F203" s="20"/>
      <c r="G203" s="20"/>
      <c r="H203" s="20"/>
      <c r="I203" s="29"/>
      <c r="J203" s="29"/>
      <c r="K203" s="20"/>
    </row>
    <row r="204" spans="1:11" ht="15.75" x14ac:dyDescent="0.25">
      <c r="A204" s="20"/>
      <c r="B204" s="23"/>
      <c r="C204" s="20"/>
      <c r="D204" s="20"/>
      <c r="E204" s="20"/>
      <c r="F204" s="20"/>
      <c r="G204" s="20"/>
      <c r="H204" s="20"/>
      <c r="I204" s="29"/>
      <c r="J204" s="29"/>
      <c r="K204" s="20"/>
    </row>
    <row r="205" spans="1:11" ht="15.75" x14ac:dyDescent="0.25">
      <c r="A205" s="20"/>
      <c r="B205" s="23"/>
      <c r="C205" s="20"/>
      <c r="D205" s="20"/>
      <c r="E205" s="20"/>
      <c r="F205" s="20"/>
      <c r="G205" s="20"/>
      <c r="H205" s="20"/>
      <c r="I205" s="29"/>
      <c r="J205" s="29"/>
      <c r="K205" s="20"/>
    </row>
    <row r="206" spans="1:11" ht="15.75" x14ac:dyDescent="0.25">
      <c r="A206" s="20"/>
      <c r="B206" s="23"/>
      <c r="C206" s="20"/>
      <c r="D206" s="20"/>
      <c r="E206" s="20"/>
      <c r="F206" s="20"/>
      <c r="G206" s="20"/>
      <c r="H206" s="20"/>
      <c r="I206" s="29"/>
      <c r="J206" s="29"/>
      <c r="K206" s="20"/>
    </row>
    <row r="207" spans="1:11" ht="15.75" x14ac:dyDescent="0.25">
      <c r="A207" s="20"/>
      <c r="B207" s="23"/>
      <c r="C207" s="20"/>
      <c r="D207" s="20"/>
      <c r="E207" s="20"/>
      <c r="F207" s="20"/>
      <c r="G207" s="20"/>
      <c r="H207" s="20"/>
      <c r="I207" s="29"/>
      <c r="J207" s="29"/>
      <c r="K207" s="20"/>
    </row>
    <row r="208" spans="1:11" ht="15.75" x14ac:dyDescent="0.25">
      <c r="A208" s="20"/>
      <c r="B208" s="23"/>
      <c r="C208" s="20"/>
      <c r="D208" s="20"/>
      <c r="E208" s="20"/>
      <c r="F208" s="20"/>
      <c r="G208" s="20"/>
      <c r="H208" s="20"/>
      <c r="I208" s="29"/>
      <c r="J208" s="29"/>
      <c r="K208" s="20"/>
    </row>
    <row r="209" spans="1:11" ht="15.75" x14ac:dyDescent="0.25">
      <c r="A209" s="20"/>
      <c r="B209" s="23"/>
      <c r="C209" s="20"/>
      <c r="D209" s="20"/>
      <c r="E209" s="20"/>
      <c r="F209" s="20"/>
      <c r="G209" s="20"/>
      <c r="H209" s="20"/>
      <c r="I209" s="29"/>
      <c r="J209" s="29"/>
      <c r="K209" s="20"/>
    </row>
    <row r="210" spans="1:11" ht="15.75" x14ac:dyDescent="0.25">
      <c r="A210" s="20"/>
      <c r="B210" s="23"/>
      <c r="C210" s="20"/>
      <c r="D210" s="20"/>
      <c r="E210" s="20"/>
      <c r="F210" s="20"/>
      <c r="G210" s="20"/>
      <c r="H210" s="20"/>
      <c r="I210" s="29"/>
      <c r="J210" s="29"/>
      <c r="K210" s="20"/>
    </row>
    <row r="211" spans="1:11" ht="15.75" x14ac:dyDescent="0.25">
      <c r="A211" s="20"/>
      <c r="B211" s="23"/>
      <c r="C211" s="20"/>
      <c r="D211" s="20"/>
      <c r="E211" s="20"/>
      <c r="F211" s="20"/>
      <c r="G211" s="20"/>
      <c r="H211" s="20"/>
      <c r="I211" s="29"/>
      <c r="J211" s="29"/>
      <c r="K211" s="20"/>
    </row>
    <row r="212" spans="1:11" ht="15.75" x14ac:dyDescent="0.25">
      <c r="A212" s="20"/>
      <c r="B212" s="23"/>
      <c r="C212" s="20"/>
      <c r="D212" s="20"/>
      <c r="E212" s="20"/>
      <c r="F212" s="20"/>
      <c r="G212" s="20"/>
      <c r="H212" s="20"/>
      <c r="I212" s="29"/>
      <c r="J212" s="29"/>
      <c r="K212" s="20"/>
    </row>
    <row r="213" spans="1:11" ht="15.75" x14ac:dyDescent="0.25">
      <c r="A213" s="20"/>
      <c r="B213" s="23"/>
      <c r="C213" s="20"/>
      <c r="D213" s="20"/>
      <c r="E213" s="20"/>
      <c r="F213" s="20"/>
      <c r="G213" s="20"/>
      <c r="H213" s="20"/>
      <c r="I213" s="29"/>
      <c r="J213" s="29"/>
      <c r="K213" s="20"/>
    </row>
    <row r="214" spans="1:11" ht="15.75" x14ac:dyDescent="0.25">
      <c r="A214" s="20"/>
      <c r="B214" s="23"/>
      <c r="C214" s="20"/>
      <c r="D214" s="20"/>
      <c r="E214" s="20"/>
      <c r="F214" s="20"/>
      <c r="G214" s="20"/>
      <c r="H214" s="20"/>
      <c r="I214" s="29"/>
      <c r="J214" s="29"/>
      <c r="K214" s="20"/>
    </row>
    <row r="215" spans="1:11" ht="15.75" x14ac:dyDescent="0.25">
      <c r="A215" s="20"/>
      <c r="B215" s="23"/>
      <c r="C215" s="20"/>
      <c r="D215" s="20"/>
      <c r="E215" s="20"/>
      <c r="F215" s="20"/>
      <c r="G215" s="20"/>
      <c r="H215" s="20"/>
      <c r="I215" s="29"/>
      <c r="J215" s="29"/>
      <c r="K215" s="20"/>
    </row>
    <row r="216" spans="1:11" ht="15.75" x14ac:dyDescent="0.25">
      <c r="A216" s="20"/>
      <c r="B216" s="23"/>
      <c r="C216" s="20"/>
      <c r="D216" s="20"/>
      <c r="E216" s="20"/>
      <c r="F216" s="20"/>
      <c r="G216" s="20"/>
      <c r="H216" s="20"/>
      <c r="I216" s="29"/>
      <c r="J216" s="29"/>
      <c r="K216" s="20"/>
    </row>
    <row r="217" spans="1:11" ht="15.75" x14ac:dyDescent="0.25">
      <c r="A217" s="20"/>
      <c r="B217" s="23"/>
      <c r="C217" s="20"/>
      <c r="D217" s="20"/>
      <c r="E217" s="20"/>
      <c r="F217" s="20"/>
      <c r="G217" s="20"/>
      <c r="H217" s="20"/>
      <c r="I217" s="29"/>
      <c r="J217" s="29"/>
      <c r="K217" s="20"/>
    </row>
    <row r="218" spans="1:11" ht="15.75" x14ac:dyDescent="0.25">
      <c r="A218" s="20"/>
      <c r="B218" s="23"/>
      <c r="C218" s="20"/>
      <c r="D218" s="20"/>
      <c r="E218" s="20"/>
      <c r="F218" s="20"/>
      <c r="G218" s="20"/>
      <c r="H218" s="20"/>
      <c r="I218" s="29"/>
      <c r="J218" s="29"/>
      <c r="K218" s="20"/>
    </row>
    <row r="219" spans="1:11" ht="15.75" x14ac:dyDescent="0.25">
      <c r="A219" s="20"/>
      <c r="B219" s="23"/>
      <c r="C219" s="20"/>
      <c r="D219" s="20"/>
      <c r="E219" s="20"/>
      <c r="F219" s="20"/>
      <c r="G219" s="20"/>
      <c r="H219" s="20"/>
      <c r="I219" s="29"/>
      <c r="J219" s="29"/>
      <c r="K219" s="20"/>
    </row>
    <row r="220" spans="1:11" ht="15.75" x14ac:dyDescent="0.25">
      <c r="A220" s="20"/>
      <c r="B220" s="23"/>
      <c r="C220" s="20"/>
      <c r="D220" s="20"/>
      <c r="E220" s="20"/>
      <c r="F220" s="20"/>
      <c r="G220" s="20"/>
      <c r="H220" s="20"/>
      <c r="I220" s="29"/>
      <c r="J220" s="29"/>
      <c r="K220" s="20"/>
    </row>
    <row r="221" spans="1:11" ht="15.75" x14ac:dyDescent="0.25">
      <c r="A221" s="20"/>
      <c r="B221" s="23"/>
      <c r="C221" s="20"/>
      <c r="D221" s="20"/>
      <c r="E221" s="20"/>
      <c r="F221" s="20"/>
      <c r="G221" s="20"/>
      <c r="H221" s="20"/>
      <c r="I221" s="29"/>
      <c r="J221" s="29"/>
      <c r="K221" s="20"/>
    </row>
    <row r="222" spans="1:11" ht="15.75" x14ac:dyDescent="0.25">
      <c r="A222" s="20"/>
      <c r="B222" s="23"/>
      <c r="C222" s="20"/>
      <c r="D222" s="20"/>
      <c r="E222" s="20"/>
      <c r="F222" s="20"/>
      <c r="G222" s="20"/>
      <c r="H222" s="20"/>
      <c r="I222" s="29"/>
      <c r="J222" s="29"/>
      <c r="K222" s="20"/>
    </row>
    <row r="223" spans="1:11" ht="15.75" x14ac:dyDescent="0.25">
      <c r="A223" s="20"/>
      <c r="B223" s="23"/>
      <c r="C223" s="20"/>
      <c r="D223" s="20"/>
      <c r="E223" s="20"/>
      <c r="F223" s="20"/>
      <c r="G223" s="20"/>
      <c r="H223" s="20"/>
      <c r="I223" s="29"/>
      <c r="J223" s="29"/>
      <c r="K223" s="20"/>
    </row>
    <row r="224" spans="1:11" ht="15.75" x14ac:dyDescent="0.25">
      <c r="A224" s="20"/>
      <c r="B224" s="23"/>
      <c r="C224" s="20"/>
      <c r="D224" s="20"/>
      <c r="E224" s="20"/>
      <c r="F224" s="20"/>
      <c r="G224" s="20"/>
      <c r="H224" s="20"/>
      <c r="I224" s="29"/>
      <c r="J224" s="29"/>
      <c r="K224" s="20"/>
    </row>
    <row r="225" spans="1:11" ht="15.75" x14ac:dyDescent="0.25">
      <c r="A225" s="20"/>
      <c r="B225" s="23"/>
      <c r="C225" s="20"/>
      <c r="D225" s="20"/>
      <c r="E225" s="20"/>
      <c r="F225" s="20"/>
      <c r="G225" s="20"/>
      <c r="H225" s="20"/>
      <c r="I225" s="29"/>
      <c r="J225" s="29"/>
      <c r="K225" s="20"/>
    </row>
    <row r="226" spans="1:11" ht="15.75" x14ac:dyDescent="0.25">
      <c r="A226" s="20"/>
      <c r="B226" s="23"/>
      <c r="C226" s="20"/>
      <c r="D226" s="20"/>
      <c r="E226" s="20"/>
      <c r="F226" s="20"/>
      <c r="G226" s="20"/>
      <c r="H226" s="20"/>
      <c r="I226" s="29"/>
      <c r="J226" s="29"/>
      <c r="K226" s="20"/>
    </row>
    <row r="227" spans="1:11" ht="15.75" x14ac:dyDescent="0.25">
      <c r="A227" s="20"/>
      <c r="B227" s="23"/>
      <c r="C227" s="20"/>
      <c r="D227" s="20"/>
      <c r="E227" s="20"/>
      <c r="F227" s="20"/>
      <c r="G227" s="20"/>
      <c r="H227" s="20"/>
      <c r="I227" s="29"/>
      <c r="J227" s="29"/>
      <c r="K227" s="20"/>
    </row>
    <row r="228" spans="1:11" ht="15.75" x14ac:dyDescent="0.25">
      <c r="A228" s="20"/>
      <c r="B228" s="23"/>
      <c r="C228" s="20"/>
      <c r="D228" s="20"/>
      <c r="E228" s="20"/>
      <c r="F228" s="20"/>
      <c r="G228" s="20"/>
      <c r="H228" s="20"/>
      <c r="I228" s="29"/>
      <c r="J228" s="29"/>
      <c r="K228" s="20"/>
    </row>
    <row r="229" spans="1:11" x14ac:dyDescent="0.2">
      <c r="I229" s="10"/>
      <c r="J229" s="10"/>
    </row>
    <row r="230" spans="1:11" x14ac:dyDescent="0.2">
      <c r="I230" s="10"/>
      <c r="J230" s="10"/>
    </row>
    <row r="231" spans="1:11" x14ac:dyDescent="0.2">
      <c r="I231" s="10"/>
      <c r="J231" s="10"/>
    </row>
    <row r="1044543" spans="1:1" x14ac:dyDescent="0.2">
      <c r="A1044543">
        <v>77</v>
      </c>
    </row>
  </sheetData>
  <mergeCells count="22">
    <mergeCell ref="I182:K182"/>
    <mergeCell ref="D42:G42"/>
    <mergeCell ref="D67:G67"/>
    <mergeCell ref="D94:G94"/>
    <mergeCell ref="D117:G117"/>
    <mergeCell ref="D143:G143"/>
    <mergeCell ref="I43:K43"/>
    <mergeCell ref="I67:K67"/>
    <mergeCell ref="I68:K68"/>
    <mergeCell ref="I94:K94"/>
    <mergeCell ref="I95:K95"/>
    <mergeCell ref="I117:K117"/>
    <mergeCell ref="I144:K144"/>
    <mergeCell ref="I143:K143"/>
    <mergeCell ref="B168:C168"/>
    <mergeCell ref="I23:K23"/>
    <mergeCell ref="C23:D23"/>
    <mergeCell ref="A1:A3"/>
    <mergeCell ref="I22:K22"/>
    <mergeCell ref="I42:K42"/>
    <mergeCell ref="F23:G23"/>
    <mergeCell ref="I118:K118"/>
  </mergeCells>
  <pageMargins left="0.7" right="0.7" top="0.75" bottom="0.75" header="0.3" footer="0.3"/>
  <pageSetup paperSize="9" scale="49" fitToHeight="0" orientation="landscape" r:id="rId1"/>
  <rowBreaks count="6" manualBreakCount="6">
    <brk id="26" max="16383" man="1"/>
    <brk id="57" max="16383" man="1"/>
    <brk id="92" max="16383" man="1"/>
    <brk id="133" max="16383" man="1"/>
    <brk id="175" max="16383" man="1"/>
    <brk id="2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Honorarios Contador Público</vt:lpstr>
      <vt:lpstr>escala area contable-auditoria</vt:lpstr>
      <vt:lpstr>Escala de certif para la UIF</vt:lpstr>
      <vt:lpstr>Honorarios Lic en Economía</vt:lpstr>
      <vt:lpstr>'Escala de certif para la UIF'!Área_de_impresión</vt:lpstr>
      <vt:lpstr>'Honorarios Contador Público'!Área_de_impresión</vt:lpstr>
      <vt:lpstr>'Honorarios Lic en Economía'!Área_de_impresión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Gerencia</cp:lastModifiedBy>
  <cp:revision/>
  <cp:lastPrinted>2021-10-01T15:29:53Z</cp:lastPrinted>
  <dcterms:created xsi:type="dcterms:W3CDTF">2016-02-22T13:13:08Z</dcterms:created>
  <dcterms:modified xsi:type="dcterms:W3CDTF">2022-04-08T14:38:13Z</dcterms:modified>
  <cp:category/>
  <cp:contentStatus/>
</cp:coreProperties>
</file>