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RCHIVOS\INFORMES\HONORARIOS\"/>
    </mc:Choice>
  </mc:AlternateContent>
  <bookViews>
    <workbookView xWindow="0" yWindow="0" windowWidth="28800" windowHeight="12435" activeTab="3"/>
  </bookViews>
  <sheets>
    <sheet name="Honorarios Contador Público" sheetId="1" r:id="rId1"/>
    <sheet name="escala area contable-auditoria" sheetId="2" r:id="rId2"/>
    <sheet name="Escala de certif para la UIF" sheetId="3" r:id="rId3"/>
    <sheet name="Honorarios Lic en Economía" sheetId="4" r:id="rId4"/>
  </sheets>
  <definedNames>
    <definedName name="_xlnm.Print_Area" localSheetId="2">'Escala de certif para la UIF'!$A$1:$O$44</definedName>
    <definedName name="_xlnm.Print_Area" localSheetId="0">'Honorarios Contador Público'!$A$115:$K$144</definedName>
    <definedName name="_xlnm.Print_Area" localSheetId="3">'Honorarios Lic en Economía'!$A$28:$K$204</definedName>
  </definedNames>
  <calcPr calcId="152511"/>
</workbook>
</file>

<file path=xl/calcChain.xml><?xml version="1.0" encoding="utf-8"?>
<calcChain xmlns="http://schemas.openxmlformats.org/spreadsheetml/2006/main">
  <c r="E30" i="4" l="1"/>
  <c r="E30" i="1"/>
  <c r="M36" i="3" l="1"/>
  <c r="M37" i="3"/>
  <c r="M38" i="3"/>
  <c r="M39" i="3"/>
  <c r="M40" i="3"/>
  <c r="M35" i="3"/>
  <c r="L35" i="3"/>
  <c r="L36" i="3"/>
  <c r="L37" i="3"/>
  <c r="L38" i="3"/>
  <c r="L39" i="3"/>
  <c r="L40" i="3"/>
  <c r="L34" i="3"/>
  <c r="K35" i="3"/>
  <c r="J36" i="3" s="1"/>
  <c r="N36" i="3" s="1"/>
  <c r="K36" i="3"/>
  <c r="J37" i="3" s="1"/>
  <c r="N37" i="3" s="1"/>
  <c r="K37" i="3"/>
  <c r="K38" i="3"/>
  <c r="J39" i="3" s="1"/>
  <c r="N39" i="3" s="1"/>
  <c r="K39" i="3"/>
  <c r="J40" i="3" s="1"/>
  <c r="N40" i="3" s="1"/>
  <c r="K34" i="3"/>
  <c r="J35" i="3" s="1"/>
  <c r="N35" i="3" s="1"/>
  <c r="M17" i="3"/>
  <c r="M18" i="3"/>
  <c r="M19" i="3"/>
  <c r="M20" i="3"/>
  <c r="M21" i="3"/>
  <c r="M16" i="3"/>
  <c r="L16" i="3"/>
  <c r="L17" i="3"/>
  <c r="L18" i="3"/>
  <c r="L19" i="3"/>
  <c r="L20" i="3"/>
  <c r="L21" i="3"/>
  <c r="L15" i="3"/>
  <c r="K16" i="3"/>
  <c r="J17" i="3" s="1"/>
  <c r="N17" i="3" s="1"/>
  <c r="K17" i="3"/>
  <c r="J18" i="3" s="1"/>
  <c r="N18" i="3" s="1"/>
  <c r="K18" i="3"/>
  <c r="K19" i="3"/>
  <c r="J20" i="3" s="1"/>
  <c r="N20" i="3" s="1"/>
  <c r="K20" i="3"/>
  <c r="K15" i="3"/>
  <c r="J16" i="3" s="1"/>
  <c r="N16" i="3" s="1"/>
  <c r="J38" i="3"/>
  <c r="N38" i="3" s="1"/>
  <c r="J21" i="3"/>
  <c r="N21" i="3" s="1"/>
  <c r="J19" i="3"/>
  <c r="N19" i="3" s="1"/>
  <c r="N44" i="2"/>
  <c r="N45" i="2"/>
  <c r="N46" i="2"/>
  <c r="N47" i="2"/>
  <c r="N48" i="2"/>
  <c r="N49" i="2"/>
  <c r="N50" i="2"/>
  <c r="N51" i="2"/>
  <c r="N52" i="2"/>
  <c r="N53" i="2"/>
  <c r="N54" i="2"/>
  <c r="N43" i="2"/>
  <c r="L42" i="2"/>
  <c r="M43" i="2"/>
  <c r="M44" i="2"/>
  <c r="M45" i="2"/>
  <c r="M46" i="2"/>
  <c r="M47" i="2"/>
  <c r="M48" i="2"/>
  <c r="M49" i="2"/>
  <c r="M50" i="2"/>
  <c r="M51" i="2"/>
  <c r="M52" i="2"/>
  <c r="M53" i="2"/>
  <c r="M54" i="2"/>
  <c r="M42" i="2"/>
  <c r="L43" i="2"/>
  <c r="L44" i="2"/>
  <c r="L45" i="2"/>
  <c r="L46" i="2"/>
  <c r="L47" i="2"/>
  <c r="L48" i="2"/>
  <c r="L49" i="2"/>
  <c r="L50" i="2"/>
  <c r="L51" i="2"/>
  <c r="L52" i="2"/>
  <c r="L53" i="2"/>
  <c r="L54" i="2"/>
  <c r="I44" i="2"/>
  <c r="I45" i="2"/>
  <c r="I46" i="2"/>
  <c r="I47" i="2"/>
  <c r="I48" i="2"/>
  <c r="I49" i="2"/>
  <c r="I50" i="2"/>
  <c r="I51" i="2"/>
  <c r="I52" i="2"/>
  <c r="I53" i="2"/>
  <c r="I54" i="2"/>
  <c r="I43" i="2"/>
  <c r="J43" i="2"/>
  <c r="J44" i="2"/>
  <c r="J45" i="2"/>
  <c r="J46" i="2"/>
  <c r="J47" i="2"/>
  <c r="J48" i="2"/>
  <c r="J49" i="2"/>
  <c r="J50" i="2"/>
  <c r="J51" i="2"/>
  <c r="J52" i="2"/>
  <c r="J53" i="2"/>
  <c r="J42" i="2"/>
  <c r="M18" i="2"/>
  <c r="M19" i="2"/>
  <c r="M20" i="2"/>
  <c r="M21" i="2"/>
  <c r="M22" i="2"/>
  <c r="M23" i="2"/>
  <c r="M24" i="2"/>
  <c r="M25" i="2"/>
  <c r="M26" i="2"/>
  <c r="M27" i="2"/>
  <c r="M28" i="2"/>
  <c r="M29" i="2"/>
  <c r="M17" i="2"/>
  <c r="N19" i="2"/>
  <c r="N20" i="2"/>
  <c r="N21" i="2"/>
  <c r="N22" i="2"/>
  <c r="N23" i="2"/>
  <c r="N24" i="2"/>
  <c r="N25" i="2"/>
  <c r="N26" i="2"/>
  <c r="N27" i="2"/>
  <c r="N28" i="2"/>
  <c r="N29" i="2"/>
  <c r="N18" i="2"/>
  <c r="L18" i="2"/>
  <c r="L19" i="2"/>
  <c r="L20" i="2"/>
  <c r="L21" i="2"/>
  <c r="L22" i="2"/>
  <c r="L23" i="2"/>
  <c r="L24" i="2"/>
  <c r="L25" i="2"/>
  <c r="L26" i="2"/>
  <c r="L27" i="2"/>
  <c r="L28" i="2"/>
  <c r="L29" i="2"/>
  <c r="L17" i="2"/>
  <c r="I19" i="2"/>
  <c r="I20" i="2"/>
  <c r="I21" i="2"/>
  <c r="I22" i="2"/>
  <c r="I23" i="2"/>
  <c r="I24" i="2"/>
  <c r="I25" i="2"/>
  <c r="I26" i="2"/>
  <c r="I27" i="2"/>
  <c r="I28" i="2"/>
  <c r="I29" i="2"/>
  <c r="I18" i="2"/>
  <c r="J18" i="2"/>
  <c r="J19" i="2"/>
  <c r="J20" i="2"/>
  <c r="J21" i="2"/>
  <c r="J22" i="2"/>
  <c r="J23" i="2"/>
  <c r="J24" i="2"/>
  <c r="J25" i="2"/>
  <c r="J26" i="2"/>
  <c r="J27" i="2"/>
  <c r="J28" i="2"/>
  <c r="J17" i="2"/>
  <c r="D78" i="1"/>
  <c r="E78" i="1" s="1"/>
  <c r="I46" i="1"/>
  <c r="I47" i="1"/>
  <c r="I48" i="1"/>
  <c r="I49" i="1"/>
  <c r="I52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9" i="1"/>
  <c r="I71" i="1"/>
  <c r="I73" i="1"/>
  <c r="I78" i="1"/>
  <c r="I80" i="1"/>
  <c r="I81" i="1"/>
  <c r="I82" i="1"/>
  <c r="I84" i="1"/>
  <c r="I86" i="1"/>
  <c r="I87" i="1"/>
  <c r="I88" i="1"/>
  <c r="I89" i="1"/>
  <c r="I90" i="1"/>
  <c r="I95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0" i="1"/>
  <c r="I111" i="1"/>
  <c r="I122" i="1"/>
  <c r="I131" i="1"/>
  <c r="I135" i="1"/>
  <c r="I136" i="1"/>
  <c r="I45" i="1"/>
  <c r="E58" i="1"/>
  <c r="E86" i="1"/>
  <c r="E108" i="1"/>
  <c r="E27" i="1"/>
  <c r="D45" i="1"/>
  <c r="E45" i="1" s="1"/>
  <c r="D46" i="1"/>
  <c r="E46" i="1" s="1"/>
  <c r="D47" i="1"/>
  <c r="E47" i="1" s="1"/>
  <c r="D48" i="1"/>
  <c r="E48" i="1" s="1"/>
  <c r="D49" i="1"/>
  <c r="E49" i="1" s="1"/>
  <c r="D52" i="1"/>
  <c r="E52" i="1" s="1"/>
  <c r="D54" i="1"/>
  <c r="E54" i="1" s="1"/>
  <c r="D55" i="1"/>
  <c r="E55" i="1" s="1"/>
  <c r="D56" i="1"/>
  <c r="E56" i="1" s="1"/>
  <c r="D57" i="1"/>
  <c r="E57" i="1" s="1"/>
  <c r="D58" i="1"/>
  <c r="D59" i="1"/>
  <c r="E59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1" i="1"/>
  <c r="E71" i="1" s="1"/>
  <c r="D73" i="1"/>
  <c r="E73" i="1" s="1"/>
  <c r="D80" i="1"/>
  <c r="E80" i="1" s="1"/>
  <c r="D81" i="1"/>
  <c r="E81" i="1" s="1"/>
  <c r="D82" i="1"/>
  <c r="E82" i="1" s="1"/>
  <c r="D84" i="1"/>
  <c r="E84" i="1" s="1"/>
  <c r="D86" i="1"/>
  <c r="D87" i="1"/>
  <c r="E87" i="1" s="1"/>
  <c r="D88" i="1"/>
  <c r="E88" i="1" s="1"/>
  <c r="D89" i="1"/>
  <c r="E89" i="1" s="1"/>
  <c r="D90" i="1"/>
  <c r="E90" i="1" s="1"/>
  <c r="D95" i="1"/>
  <c r="E95" i="1" s="1"/>
  <c r="D97" i="1"/>
  <c r="E97" i="1" s="1"/>
  <c r="D98" i="1"/>
  <c r="E98" i="1" s="1"/>
  <c r="D99" i="1"/>
  <c r="E99" i="1" s="1"/>
  <c r="D100" i="1"/>
  <c r="E100" i="1" s="1"/>
  <c r="D101" i="1"/>
  <c r="E101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D109" i="1"/>
  <c r="E109" i="1" s="1"/>
  <c r="D110" i="1"/>
  <c r="E110" i="1" s="1"/>
  <c r="D111" i="1"/>
  <c r="E111" i="1" s="1"/>
  <c r="D122" i="1"/>
  <c r="E122" i="1" s="1"/>
  <c r="D131" i="1"/>
  <c r="E131" i="1" s="1"/>
  <c r="D135" i="1"/>
  <c r="E135" i="1" s="1"/>
  <c r="D136" i="1"/>
  <c r="E136" i="1" s="1"/>
  <c r="I158" i="4" l="1"/>
  <c r="I159" i="4"/>
  <c r="I197" i="4"/>
  <c r="I196" i="4"/>
  <c r="I195" i="4"/>
  <c r="I192" i="4"/>
  <c r="I191" i="4"/>
  <c r="I188" i="4"/>
  <c r="I156" i="4"/>
  <c r="I155" i="4"/>
  <c r="I152" i="4"/>
  <c r="I151" i="4"/>
  <c r="I148" i="4"/>
  <c r="I131" i="4"/>
  <c r="I130" i="4"/>
  <c r="I129" i="4"/>
  <c r="I126" i="4"/>
  <c r="I125" i="4"/>
  <c r="I122" i="4"/>
  <c r="I108" i="4"/>
  <c r="I107" i="4"/>
  <c r="I106" i="4"/>
  <c r="I103" i="4"/>
  <c r="I102" i="4"/>
  <c r="I99" i="4"/>
  <c r="I81" i="4"/>
  <c r="I80" i="4"/>
  <c r="I79" i="4"/>
  <c r="I76" i="4"/>
  <c r="I75" i="4"/>
  <c r="I72" i="4"/>
  <c r="I50" i="4"/>
  <c r="I51" i="4"/>
  <c r="I54" i="4"/>
  <c r="I55" i="4"/>
  <c r="I56" i="4"/>
  <c r="I47" i="4"/>
  <c r="D47" i="4"/>
  <c r="E195" i="4"/>
  <c r="E197" i="4"/>
  <c r="E196" i="4"/>
  <c r="E192" i="4"/>
  <c r="E191" i="4"/>
  <c r="E188" i="4"/>
  <c r="E159" i="4"/>
  <c r="E158" i="4"/>
  <c r="E156" i="4"/>
  <c r="E155" i="4"/>
  <c r="E152" i="4"/>
  <c r="E151" i="4"/>
  <c r="E148" i="4"/>
  <c r="E131" i="4"/>
  <c r="E130" i="4"/>
  <c r="E129" i="4"/>
  <c r="E126" i="4"/>
  <c r="E125" i="4"/>
  <c r="E122" i="4"/>
  <c r="E108" i="4"/>
  <c r="E107" i="4"/>
  <c r="E106" i="4"/>
  <c r="E103" i="4"/>
  <c r="E102" i="4"/>
  <c r="E99" i="4"/>
  <c r="E75" i="4"/>
  <c r="E76" i="4"/>
  <c r="E79" i="4"/>
  <c r="E80" i="4"/>
  <c r="E81" i="4"/>
  <c r="E72" i="4"/>
  <c r="E55" i="4"/>
  <c r="E47" i="4"/>
  <c r="E26" i="4"/>
  <c r="D55" i="4"/>
  <c r="D197" i="4" l="1"/>
  <c r="D196" i="4"/>
  <c r="D195" i="4"/>
  <c r="D192" i="4"/>
  <c r="D191" i="4"/>
  <c r="D188" i="4"/>
  <c r="D158" i="4"/>
  <c r="D159" i="4"/>
  <c r="D156" i="4"/>
  <c r="D155" i="4"/>
  <c r="D152" i="4"/>
  <c r="D151" i="4"/>
  <c r="D148" i="4"/>
  <c r="D131" i="4"/>
  <c r="D130" i="4"/>
  <c r="D129" i="4"/>
  <c r="D126" i="4"/>
  <c r="D125" i="4"/>
  <c r="D122" i="4"/>
  <c r="D107" i="4"/>
  <c r="D108" i="4"/>
  <c r="D106" i="4"/>
  <c r="D103" i="4"/>
  <c r="D102" i="4"/>
  <c r="D99" i="4"/>
  <c r="D81" i="4"/>
  <c r="D80" i="4"/>
  <c r="D79" i="4"/>
  <c r="D76" i="4"/>
  <c r="D75" i="4"/>
  <c r="D72" i="4"/>
  <c r="D50" i="4"/>
  <c r="E50" i="4" s="1"/>
  <c r="D51" i="4"/>
  <c r="E51" i="4" s="1"/>
  <c r="D54" i="4"/>
  <c r="E54" i="4" s="1"/>
  <c r="D56" i="4"/>
  <c r="E56" i="4" s="1"/>
  <c r="F21" i="3"/>
  <c r="B21" i="3"/>
  <c r="B20" i="3"/>
  <c r="F20" i="3" s="1"/>
  <c r="B19" i="3"/>
  <c r="F19" i="3" s="1"/>
  <c r="B18" i="3"/>
  <c r="F18" i="3" s="1"/>
  <c r="B17" i="3"/>
  <c r="F17" i="3" s="1"/>
  <c r="B16" i="3"/>
  <c r="F16" i="3" s="1"/>
</calcChain>
</file>

<file path=xl/sharedStrings.xml><?xml version="1.0" encoding="utf-8"?>
<sst xmlns="http://schemas.openxmlformats.org/spreadsheetml/2006/main" count="501" uniqueCount="221">
  <si>
    <t xml:space="preserve">                                   Consejo Profesional </t>
  </si>
  <si>
    <t xml:space="preserve">                                    de Ciencias Económicas </t>
  </si>
  <si>
    <t xml:space="preserve">                                    de Mendoza</t>
  </si>
  <si>
    <t>HONORARIOS S/RESOLUCION del C.P.C.E de Mza</t>
  </si>
  <si>
    <t>CRITERIOS DE VALORIZACION DE LAS TAREAS</t>
  </si>
  <si>
    <t>Al momento de la determinación de honorarios profesionales en los distintos ámbitos de actuación profesional debemos tener en cuenta entre otros: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</si>
  <si>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Cliente habitual/ Tiempo dedicado a la tarea/ Si cuenta con apoyo administrativo de la empresa</t>
    </r>
  </si>
  <si>
    <t>2.      Cantidad de sucursales/ Áreas geográficas de actuación de la firma (Local, nacional, internacional)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</si>
  <si>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Patrimonio e Ingresos del ente asesorado/ Organización interna de la empresa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</si>
  <si>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Responsabilidad del profesional en la tarea (civil, penal, etc.) / Uso de la firma.</t>
    </r>
  </si>
  <si>
    <r>
      <t>5.</t>
    </r>
    <r>
      <rPr>
        <b/>
        <sz val="7"/>
        <rFont val="Tahoma"/>
        <family val="2"/>
      </rPr>
      <t>   </t>
    </r>
    <r>
      <rPr>
        <b/>
        <sz val="7"/>
        <rFont val="Times New Roman"/>
        <family val="1"/>
      </rPr>
      <t>  </t>
    </r>
    <r>
      <rPr>
        <b/>
        <sz val="12"/>
        <rFont val="Times New Roman"/>
        <family val="1"/>
      </rPr>
      <t xml:space="preserve"> Temática general o si se </t>
    </r>
    <r>
      <rPr>
        <b/>
        <sz val="12"/>
        <rFont val="Tahoma"/>
        <family val="2"/>
      </rPr>
      <t xml:space="preserve"> </t>
    </r>
    <r>
      <rPr>
        <b/>
        <sz val="12"/>
        <rFont val="Times New Roman"/>
        <family val="1"/>
      </rPr>
      <t>requiere un estudio específico de la materia. /  Otros a criterio del profesional.</t>
    </r>
  </si>
  <si>
    <t>De la configuración de estos elementos participan, entre otras situaciones, las características propias del cliente, la complejidad ínsita en la labor y la  proveniente de las condiciones particulares del trabajo ( por ejemplo, la urgencia para su terminación) y la importancia de los intereses en juego.</t>
  </si>
  <si>
    <t>PAUTAS A CONSIDERAR AL VALORIZAR LAS TAREAS</t>
  </si>
  <si>
    <t xml:space="preserve">Los honorarios mínimos, que surgen de la presente se entienden como mínimos y por cada tarea realizada, considerándola en forma independiente, pueden ser aumentados o disminuidos  de acuerdo a la naturaleza e importancia de la tarea profesional o calcular un honorario diferencial en razón de la cantidad de tareas pactadas. </t>
  </si>
  <si>
    <t>Los honorarios mínimos  corresponden a la labor exclusiva del profesional en Ciencias Económicas, independientemente de la actuación de otros profesionales intervinientes (abogados, escribanos, etc) y de los gastos que originen los mismos en concepto de pago de tasas, certificaciones, gastos de traslado, etc.</t>
  </si>
  <si>
    <t>VALOR HORA-ESTUDIO PROFESIONAL</t>
  </si>
  <si>
    <t>ÁMBITOS DE ACTUACIÓN DE LOS PROFESIONALES EN  CIENCIAS  ECONÓMICAS:</t>
  </si>
  <si>
    <t>1. AREA IMPOSITIVA</t>
  </si>
  <si>
    <t>2. AREA SOCIETARIA, ASOCIACIONES CIVILES Y FUNDACIONES</t>
  </si>
  <si>
    <t>3. AREA LABORAL/PREVISIONAL</t>
  </si>
  <si>
    <t>4. AREA CONTABLE/AUDITORIA</t>
  </si>
  <si>
    <t>5. AREA MEDIACIÓN Y RESOLUCIÓN DE CONFLICTOS</t>
  </si>
  <si>
    <t>6. OTROS TRABAJOS</t>
  </si>
  <si>
    <t>1- AREA IMPOSITIVA</t>
  </si>
  <si>
    <t xml:space="preserve">Asesoramiento técnico respecto de distintos temas impositivos: </t>
  </si>
  <si>
    <t xml:space="preserve">                            - Verbal  </t>
  </si>
  <si>
    <t xml:space="preserve">                            - Escrito    </t>
  </si>
  <si>
    <t>Inscripción/modificación/bajas en AFIP-DGI/DGR - C/TRAMITE</t>
  </si>
  <si>
    <t>Solicitud de exenciones de Asociaciones Civiles y Fundaciones</t>
  </si>
  <si>
    <t>Habilitación municipal</t>
  </si>
  <si>
    <t xml:space="preserve">Mensual                                                               </t>
  </si>
  <si>
    <t>Confección de la DDJJ del IVA</t>
  </si>
  <si>
    <t xml:space="preserve">Confección de la Liquidación en el Impuesto a los Ingresos Brutos/Control de Retenc. y percepciones, por cada uno: </t>
  </si>
  <si>
    <t xml:space="preserve">                    - Contribuyente local </t>
  </si>
  <si>
    <t xml:space="preserve">                    - Convenio multilateral (hasta 3 jurisdicciones)</t>
  </si>
  <si>
    <t xml:space="preserve">                    - adicional por jurisdicción</t>
  </si>
  <si>
    <t>Registración en los libros IVA compras/ventas</t>
  </si>
  <si>
    <t>Confección de régimen de información mensual</t>
  </si>
  <si>
    <t>Control de monotributo</t>
  </si>
  <si>
    <t>Anual/Otros</t>
  </si>
  <si>
    <t>Confección de Declaración Jurada Ganancias Personas Físicas</t>
  </si>
  <si>
    <t xml:space="preserve">Confección de Declaración Jurada Ganancias Personas Jurídicas. </t>
  </si>
  <si>
    <t>Confección de Declaración Jurada Ganancia Mínima Presunta.</t>
  </si>
  <si>
    <t>Confección de Declaración Jurada Bienes Personales. Partic Accionaria</t>
  </si>
  <si>
    <t>Confección del régimen de información anual.</t>
  </si>
  <si>
    <t>Categorización cuatrimestral del monotributo</t>
  </si>
  <si>
    <t>Asesoramiento, preparación, certificación y tramitacion de Devoluciones de Impuestos</t>
  </si>
  <si>
    <t>Atención de inspecciones AFIP, DGR, CONVENIO MULTILATERAL, ETC.</t>
  </si>
  <si>
    <t>Sujeto a las horas de dedicación y labor realizada, con un mínimo de:</t>
  </si>
  <si>
    <t>Fiscalización Electrónica -  AFIP</t>
  </si>
  <si>
    <t>Planes de pago y moratorias</t>
  </si>
  <si>
    <t xml:space="preserve">                    -Planes de pago AFIP-DGI / OTROS FISCOS</t>
  </si>
  <si>
    <t xml:space="preserve">                    </t>
  </si>
  <si>
    <t>2- AREA SOCIETARIA, ASOCIACIONES Y FUNDACIONES</t>
  </si>
  <si>
    <t>Constitución de sociedades comerciales, cooperativas, mutuales o entidades civiles de cualquier naturaleza con capital mínimo hasta  $ 100.000.-</t>
  </si>
  <si>
    <t xml:space="preserve">Trámite de reforma del estatuto o contrato social </t>
  </si>
  <si>
    <t xml:space="preserve">   - Mínimo</t>
  </si>
  <si>
    <t>Trámites de rubricación de libros de comercio</t>
  </si>
  <si>
    <t>Autorización para llevar la contabilidad por medios computadorizados</t>
  </si>
  <si>
    <t xml:space="preserve">Transferencia de fondos de comercio:   </t>
  </si>
  <si>
    <t xml:space="preserve">   -3% del monto de la transferencia con un mínimo de:</t>
  </si>
  <si>
    <t xml:space="preserve">Otras  trámites en DPJ como: </t>
  </si>
  <si>
    <t xml:space="preserve">           *Inscripción, designación, renuncia de autoridades, etc. </t>
  </si>
  <si>
    <t xml:space="preserve">           *Desarchivo y similares</t>
  </si>
  <si>
    <t xml:space="preserve">           *Reconstrucción de expediente.</t>
  </si>
  <si>
    <t xml:space="preserve">           *Certificado de vigencia</t>
  </si>
  <si>
    <t xml:space="preserve">           *Documentación Asambleas sin inscripción de autoridades</t>
  </si>
  <si>
    <t>3- AREA LABORAL Y PREVISIONAL</t>
  </si>
  <si>
    <t xml:space="preserve">Inscripción conjunta de la empresa en Subsecretaría de Trabajo/Sindicatos/ ART y Seguros Laborales/ AFIP/Varios Seguridad Social </t>
  </si>
  <si>
    <t>Liquidación de sueldo con confección de recibos/libro/planillas y DJ seguridad social,   con apertura cuenta sueldo</t>
  </si>
  <si>
    <t xml:space="preserve">            -Por un empleado</t>
  </si>
  <si>
    <t xml:space="preserve">            -Por dos empleados</t>
  </si>
  <si>
    <t xml:space="preserve">            -Por tres empleados</t>
  </si>
  <si>
    <t xml:space="preserve">          -Adicional por empleado </t>
  </si>
  <si>
    <t xml:space="preserve">          -Adicional por liquidación final o indemnizatoria por empleado </t>
  </si>
  <si>
    <t>Adicional por liquidación quincenal - 70% de lo pactado por liq. mensual</t>
  </si>
  <si>
    <t>Liquidacion de contratista de viñas y frutales.</t>
  </si>
  <si>
    <t xml:space="preserve">Confección de planes de pagos de aportes y contribuciones al régimen de la seguridad social </t>
  </si>
  <si>
    <t>Confección de planes de pago a la obra social</t>
  </si>
  <si>
    <t>Confección de certificaciones de servicios de empleados (por empleado y hasta tres años de servicio).</t>
  </si>
  <si>
    <t xml:space="preserve"> -Por año adicional a los tres años</t>
  </si>
  <si>
    <t>Régimen informativo a AFIP por alta y baja de empleados (clave alta temprana) (por empleado)</t>
  </si>
  <si>
    <t>Trámites de Reintegros</t>
  </si>
  <si>
    <t>Asesoramiento y preparación de documentación contable y legal para planteo de un procedimiento de crisis de empresas.</t>
  </si>
  <si>
    <t>Atención de inspecciones de organismo de control (Ministerio de Trabajo, Subsecretaría de Trabajo, Obras Sociales, Sindicatos).</t>
  </si>
  <si>
    <t>Elaboración de Plan de Regularización de Deuda Autónomos y Monotributistas para fines Previsionales (SICAM): el equivalente a un haber previsional del destinatario</t>
  </si>
  <si>
    <t>Asesoramiento profesional para la obtención de beneficios previsionales (no comprende la representación del beneficiario): el equivalente a dos haberes previsionales del beneficiario.</t>
  </si>
  <si>
    <t>Auditoría para informes sobre Estados Contables</t>
  </si>
  <si>
    <t xml:space="preserve">   -Ver Escala área contable/auditoría - Base para escala: Activo más pasivo y/o monto de las transacciones el que sea mayor</t>
  </si>
  <si>
    <t>Certificación de Manifestación de bienes,  estados patrimoniales, ventas, certificaciones contables parciales, de origen de fondos y otras tareas asimilables: se aplicará la escala del área contable/auditoría reducida en hasta un 70%</t>
  </si>
  <si>
    <t>Certificación de ingresos :</t>
  </si>
  <si>
    <t>A criterio del profesional:</t>
  </si>
  <si>
    <t xml:space="preserve"> -Si se puede estimar la cuantia del asunto </t>
  </si>
  <si>
    <t xml:space="preserve"> -Por hora de trabajo (por cada mediador)</t>
  </si>
  <si>
    <t>Confección de informes y armado de carpetas para Bancos (no incluye flujo de fondos)</t>
  </si>
  <si>
    <t>Confección y armado de carpetas para otras instituciones (incluye proyectos y flujos de fondos)</t>
  </si>
  <si>
    <t xml:space="preserve">     -Adicionar 5% sobre el monto del proyecto.</t>
  </si>
  <si>
    <t>Certificación Origen de los Fondos -UIF- Ver escala respectiva</t>
  </si>
  <si>
    <t>Monto de Activo + Pasivo o de</t>
  </si>
  <si>
    <t>Escala de Honorarios en $</t>
  </si>
  <si>
    <t>Ingresos (el mayor)</t>
  </si>
  <si>
    <t>DESDE</t>
  </si>
  <si>
    <t>HASTA</t>
  </si>
  <si>
    <t>MONTO</t>
  </si>
  <si>
    <t>MAS</t>
  </si>
  <si>
    <t>S/EXCEDENTE</t>
  </si>
  <si>
    <t>FIJO</t>
  </si>
  <si>
    <t xml:space="preserve">PORCENTAJE </t>
  </si>
  <si>
    <t>DE</t>
  </si>
  <si>
    <t>En adelante</t>
  </si>
  <si>
    <t>CERTIFICACION PARA PRESENTAR ANTE LA UIF</t>
  </si>
  <si>
    <t>Capital objeto de la certificacion</t>
  </si>
  <si>
    <t>en adelante</t>
  </si>
  <si>
    <t>HONORARIOS MÍNIMOS PARA CONTADORES PÚBLICOS DE LA PROVINCIA DE MENDOZA</t>
  </si>
  <si>
    <t>MODULO</t>
  </si>
  <si>
    <t xml:space="preserve">Es la unidad de medida en la que se expresan los honorarios para facilitr la actualización permanente de los valores para cada tarea profesional </t>
  </si>
  <si>
    <t>El valor hora-estudio profesional es una cuestión eminentemente subjetiva, no obstante ello, la utilización conjunta de Valor Hora Profesional y el Honorario Mínimo, facilitará al profesional la determinación del monto  del honorario en el caso particular, por ello como pauta de aplicación general se ha establecido en:</t>
  </si>
  <si>
    <t>MODULOS</t>
  </si>
  <si>
    <t xml:space="preserve">                    -Hasta $ 8.500.- de ingresos mensuales</t>
  </si>
  <si>
    <t xml:space="preserve">                    -Desde $ 8.501.- de ingresos en adelante adicionar 2% sobre ingresos que excedan los $  8.500.-</t>
  </si>
  <si>
    <t xml:space="preserve">Es la unidad de medida en la que se expresan los honorarios para facilitar la actualización permanente de los valores para cada tarea profesional </t>
  </si>
  <si>
    <t>VALOR 1 MODULO</t>
  </si>
  <si>
    <t>HONORARIOS MÍNIMOS PARA LICENCIADOS EN ECONOMIA DE LA PROVINCIA DE MENDOZA</t>
  </si>
  <si>
    <t>1.      Naturaleza y complejidad de los trabajos a realizar</t>
  </si>
  <si>
    <t>2.      El tiempo a invertir para su realizacion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</si>
  <si>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Las características propias del cliente y la importancia de los intereses en juego</t>
    </r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</si>
  <si>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>El nivel de especializacion que requiere el tema a tratar y la responsabilidad a asumir//Grado de experiencia personal</t>
    </r>
  </si>
  <si>
    <r>
      <t>5.</t>
    </r>
    <r>
      <rPr>
        <b/>
        <sz val="12"/>
        <rFont val="Tahoma"/>
        <family val="2"/>
      </rPr>
      <t>   </t>
    </r>
    <r>
      <rPr>
        <b/>
        <sz val="12"/>
        <rFont val="Times New Roman"/>
        <family val="1"/>
      </rPr>
      <t>  Los  costos de infraestructura y los propios de la tarea a ejecutar</t>
    </r>
  </si>
  <si>
    <t>6, La habtualidad en la realización de la tarea solicitada</t>
  </si>
  <si>
    <t>ÁMBITOS DE ACTUACIÓN  PROFESIONAL</t>
  </si>
  <si>
    <t>En particular se discierne las tareas recurrentes de aquellas no recurrentes</t>
  </si>
  <si>
    <t>5.1 ANÁLISIS MACROECONÓMICO</t>
  </si>
  <si>
    <t>5.1.1. Elaboración de Informe de coyuntura económica.</t>
  </si>
  <si>
    <t>5.1.2.Estimación de indicadores de actividad: PBI, inversión, consumo, confianza de consumidores, oferta agregada, demanda agregada.</t>
  </si>
  <si>
    <t>5.1.3. Cálculo de nivel de precios e índices de precios: comodities, IPC, IPMNG, IPIM, tipo de cambio, tarifas de servicios públicos, etc.</t>
  </si>
  <si>
    <t>5.1.4.Confección de Informe monetario: riesgo país, liquidez, reservas internacionales. depósitos, créditos, tasas de interés.</t>
  </si>
  <si>
    <t>5.1.5. Preparación de Informe sobre finanzas públicas:estructura tributaria, presupuesto, recaudación, gasto público, deuda pública, etc.</t>
  </si>
  <si>
    <t>5.1.6. Realización de Informe sobre sector externo:evolución del comercio exterior, aranceles, cuotas, barreras,balanza comercial, balance de pagos, etc</t>
  </si>
  <si>
    <t>5.1.7.Elaboración de Informe sobre economía internacional: movilidad de capitales, regímenes cambiarios, integraciones económicas, organismos multilaterales, etc</t>
  </si>
  <si>
    <t>5.1.8.Análisis de expectativas económicas regionales.</t>
  </si>
  <si>
    <t>Análisis, estimaciones, evaluaciones o estudios no recurrentes y sus consiguientes informes</t>
  </si>
  <si>
    <t>Referidos a cualesquiera de los temas indicados precedentemente,como así también todo lo referido a cuestiones concomitantes a estos temas.</t>
  </si>
  <si>
    <t>Consultas no recurrentes</t>
  </si>
  <si>
    <t>Referidos a cualesquiera de los temas indicados precedentemente,como así también todo lo referido a cuestiones concomitantes a estos temas</t>
  </si>
  <si>
    <t>Verbales.</t>
  </si>
  <si>
    <t>Escritas.</t>
  </si>
  <si>
    <t>Asesoramiento externo permanente</t>
  </si>
  <si>
    <t>Por tareas recurrentes de asesoramiento.</t>
  </si>
  <si>
    <t>Por tareas no recurrentes derivadas del asesoramiento externo. Módulos según valor hora profesional que involucren los requerimientos de análisis, estimaciones evaluaciones o estudios no recurrentes y sus consiguientes informes.</t>
  </si>
  <si>
    <t>Emisión de dictamen como profesional independiente</t>
  </si>
  <si>
    <t>5.2. ANÁLISIS SECTORIAL</t>
  </si>
  <si>
    <t>5.2.1.Análisis, evaluación y proyección del escenario del sector a nivel local e internacional.</t>
  </si>
  <si>
    <t>5.2.2.Elaboración de Informe sectorial: características, procesos productivos, ubicación, proyecciones, expectativas, etc.</t>
  </si>
  <si>
    <t>5.2.3.Realización de Informe sobre la estructura de la oferta: producción, tecnologías, capacidades instaladas, principales oferentes, etc.</t>
  </si>
  <si>
    <t>5.2.4.Realización de Informe sobre la estructura de la demanda: mercado interno, elasticidades, estructuras de mercado, importaciones, exportaciones, competitividad nacional e internacional, etc.</t>
  </si>
  <si>
    <t>5.2.5.Estudio y análisis de los factores productivos requeridos:precios, disponibilidad, evolución, etc.</t>
  </si>
  <si>
    <t>5.2.6.Cálculo de la estructura de costos: insumos, bienes intermedios, bienes finales, tendencias, etc. Productividad y competitividad.</t>
  </si>
  <si>
    <t>5.2.7.Elaboración de Informe de rentabilidad: evolución de precios, costos, cantidades, perspectivas, etc.</t>
  </si>
  <si>
    <t>5.2.8.Preparación de proyecciones de mercado: principales tendencias de consumo, ciclos de vida del producto, determinantes macroeconómicos de la demanda, etc.</t>
  </si>
  <si>
    <t>5.3. ANÁLISIS ECONÓMICO Y FINANCIERO</t>
  </si>
  <si>
    <t>5.3.1.Elaboración de Informe sobre el sistema financiero local e internacional.</t>
  </si>
  <si>
    <t>5.3.2.Análisis de la estructura de capital, adquisiciones, venta, etc.</t>
  </si>
  <si>
    <t>5.3.3. Informe sobre valuación de empresas.</t>
  </si>
  <si>
    <t>5.3.4.Estudio de reestructuración de pasivos financieros y comerciales.</t>
  </si>
  <si>
    <t>5.3.5.Realización de Informe sobre la factibilidad de alianzas y asociaciones estratégicas.</t>
  </si>
  <si>
    <t>5.3.6.Análisis de la estructura de financiamiento.</t>
  </si>
  <si>
    <t>5.3.7.Preparación de Informe sobre conversión de deuda pública y privada.</t>
  </si>
  <si>
    <t>5.3.8.Evaluación de condiciones financieras de contratos y planes de inversión.</t>
  </si>
  <si>
    <t>5.4. MERCADO DE CAPITALES</t>
  </si>
  <si>
    <t>5.4.1. Análisis de cartera de inversión.</t>
  </si>
  <si>
    <t>5.4.2. Análisis de política financiera para las decisiones de inversión</t>
  </si>
  <si>
    <t>5.4.3. Evaluación de la performance de portafolios.</t>
  </si>
  <si>
    <t>5.4.4. Estudio de indicadores macroeconómicos determinantes</t>
  </si>
  <si>
    <t>5.4.5. Informe sobre la evolución de títulos públicos.</t>
  </si>
  <si>
    <t>5.4.6. Elaboración de Informe sobre el proceso de planeamiento financiero para la selección de cartera y armado del portafolio óptimo.</t>
  </si>
  <si>
    <t>5.5. PROYECTOS DE INVERSIÓN</t>
  </si>
  <si>
    <t>5.5.1.Estudio y análisis de oferta, demanda y estructura de mercado.</t>
  </si>
  <si>
    <t>5.5.2.Estudio de tecnologías, localización, abastecimiento de insumos nacionales e importados, externalidades, etc.</t>
  </si>
  <si>
    <t>5.5.3.Análisis de riesgo.</t>
  </si>
  <si>
    <t>5.5.4.Análisis de sensibilidad.</t>
  </si>
  <si>
    <t>5.5.5.Opciones de financiamiento.</t>
  </si>
  <si>
    <t>5.5.6.Evaluación económica y financiera del proyecto.</t>
  </si>
  <si>
    <t>5.5.7. Ingresos y egresos. Flujo de fondos. Cálculo del VAN, TIR, TIRM y WACC.</t>
  </si>
  <si>
    <t>5.5.8.Elaboración de Informe sobre flujo de fondos proyectado (Res. CD Nº87/2008).</t>
  </si>
  <si>
    <t>Referidos a lossupuestosy premisas consideradas para la elaboración del flujo de fondos proyectados y/o los proyectos de inversión.</t>
  </si>
  <si>
    <t>Referidos a cualesquiera ot ro tema de los ident if icados en el marco del art ículo11 de la Ley 20.488</t>
  </si>
  <si>
    <t>Sin perjuicio de lo señalado en el cuadro precedente, para</t>
  </si>
  <si>
    <t>la determinación de los honorarios sobre los estudios de</t>
  </si>
  <si>
    <t>preinversión, es de uso común la utilización de distintos porcentajes</t>
  </si>
  <si>
    <t>aplicados sobre los costos totales de la inversión.A</t>
  </si>
  <si>
    <t>tales efectos, se sugieren los siguientes:</t>
  </si>
  <si>
    <t>PORCENTAJE</t>
  </si>
  <si>
    <t>TAREAS</t>
  </si>
  <si>
    <t>MINIMO</t>
  </si>
  <si>
    <t>MAXIMO</t>
  </si>
  <si>
    <t xml:space="preserve">Estudios de oportunidad/nivel perf il
</t>
  </si>
  <si>
    <t xml:space="preserve">
Estudios de pre viabilidad/nivel pre fact ibilidad
</t>
  </si>
  <si>
    <t xml:space="preserve">Estudios de viabilidad/nivel factibilidad
</t>
  </si>
  <si>
    <t xml:space="preserve">     Industrias pequeñas y medianas</t>
  </si>
  <si>
    <t xml:space="preserve">     Industrias grandes</t>
  </si>
  <si>
    <t>5.6. OTRAS CUESTIONES</t>
  </si>
  <si>
    <t>En el presente acápite, se incluyen todas aquellas cuestiones</t>
  </si>
  <si>
    <t>relacionadas con la economía y las finanzas que se</t>
  </si>
  <si>
    <t>corresponden con las funciones que le son propias al Licenciado</t>
  </si>
  <si>
    <t>en Economía, de acuerdo con el artículo 11 de la Ley</t>
  </si>
  <si>
    <t>Nº 20.488</t>
  </si>
  <si>
    <t xml:space="preserve">VALOR EN PESOS </t>
  </si>
  <si>
    <t>VALOR ACTUALIZADO</t>
  </si>
  <si>
    <t xml:space="preserve">COEFICIENTE ACTUALIZACION </t>
  </si>
  <si>
    <t>VALOR 2019</t>
  </si>
  <si>
    <t>VALOR EN PESOS</t>
  </si>
  <si>
    <t>VALOR 2018</t>
  </si>
  <si>
    <t>CPCE MENDOZA</t>
  </si>
  <si>
    <t>CPCE CABA</t>
  </si>
  <si>
    <t>ESCALA AREA CONTABLE / AUDITORIA 2019</t>
  </si>
  <si>
    <t>ESCALA AREA CONTABLE / AUDITORIA 2018</t>
  </si>
  <si>
    <t xml:space="preserve">COEFICIENTE DE ACTUALIZACION </t>
  </si>
  <si>
    <t xml:space="preserve">      -ORAL</t>
  </si>
  <si>
    <t xml:space="preserve">      -ESCRITA</t>
  </si>
  <si>
    <t>7. CONSULTA</t>
  </si>
  <si>
    <t>XX MODULO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</si>
</sst>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-* #,##0.00\ _€_-;\-* #,##0.00\ _€_-;_-* \-??\ _€_-;_-@_-"/>
    <numFmt numFmtId="167" formatCode="&quot;$ &quot;#,##0.00"/>
    <numFmt numFmtId="168" formatCode="mm/yy"/>
    <numFmt numFmtId="169" formatCode="[$$-2C0A]\ #,##0.00"/>
    <numFmt numFmtId="170" formatCode="&quot;$&quot;\ #,##0.00"/>
    <numFmt numFmtId="171" formatCode="0.0"/>
    <numFmt numFmtId="172" formatCode="_-[$$-2C0A]\ * #,##0.00_-;\-[$$-2C0A]\ * #,##0.00_-;_-[$$-2C0A]\ * &quot;-&quot;??_-;_-@_-"/>
  </numFmts>
  <fonts count="21" x14ac:knownFonts="1"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u/>
      <sz val="12"/>
      <name val="Times New Roman"/>
      <family val="1"/>
    </font>
    <font>
      <b/>
      <sz val="7"/>
      <name val="Times New Roman"/>
      <family val="1"/>
    </font>
    <font>
      <b/>
      <sz val="7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Times New Roman"/>
      <family val="1"/>
    </font>
    <font>
      <u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3" fillId="0" borderId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left" wrapText="1" indent="3"/>
    </xf>
    <xf numFmtId="0" fontId="3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horizontal="justify" wrapText="1"/>
    </xf>
    <xf numFmtId="169" fontId="3" fillId="0" borderId="0" xfId="0" applyNumberFormat="1" applyFont="1" applyAlignment="1">
      <alignment horizontal="right"/>
    </xf>
    <xf numFmtId="169" fontId="0" fillId="0" borderId="0" xfId="0" applyNumberFormat="1"/>
    <xf numFmtId="0" fontId="8" fillId="0" borderId="0" xfId="0" applyFont="1"/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2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 wrapText="1"/>
    </xf>
    <xf numFmtId="0" fontId="0" fillId="0" borderId="0" xfId="0" applyAlignment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2" fontId="0" fillId="0" borderId="0" xfId="0" applyNumberFormat="1"/>
    <xf numFmtId="4" fontId="0" fillId="0" borderId="0" xfId="0" applyNumberForma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1" fillId="0" borderId="0" xfId="0" applyNumberFormat="1" applyFont="1" applyFill="1" applyBorder="1" applyAlignment="1">
      <alignment vertical="top" wrapText="1"/>
    </xf>
    <xf numFmtId="0" fontId="10" fillId="0" borderId="12" xfId="0" applyFont="1" applyFill="1" applyBorder="1"/>
    <xf numFmtId="10" fontId="11" fillId="0" borderId="0" xfId="0" applyNumberFormat="1" applyFont="1" applyFill="1" applyBorder="1" applyAlignment="1">
      <alignment vertical="top" wrapText="1"/>
    </xf>
    <xf numFmtId="0" fontId="10" fillId="0" borderId="15" xfId="0" applyFont="1" applyFill="1" applyBorder="1"/>
    <xf numFmtId="10" fontId="10" fillId="0" borderId="11" xfId="0" applyNumberFormat="1" applyFont="1" applyBorder="1"/>
    <xf numFmtId="0" fontId="0" fillId="0" borderId="0" xfId="0" applyBorder="1" applyAlignment="1"/>
    <xf numFmtId="0" fontId="0" fillId="0" borderId="0" xfId="0" applyBorder="1"/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0" fillId="0" borderId="10" xfId="0" applyNumberFormat="1" applyFont="1" applyBorder="1"/>
    <xf numFmtId="3" fontId="10" fillId="0" borderId="11" xfId="0" applyNumberFormat="1" applyFont="1" applyBorder="1"/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0" xfId="0" applyNumberFormat="1" applyFont="1" applyBorder="1"/>
    <xf numFmtId="10" fontId="10" fillId="0" borderId="0" xfId="0" applyNumberFormat="1" applyFont="1" applyBorder="1"/>
    <xf numFmtId="3" fontId="10" fillId="0" borderId="15" xfId="0" applyNumberFormat="1" applyFont="1" applyBorder="1"/>
    <xf numFmtId="10" fontId="10" fillId="0" borderId="17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1" fontId="0" fillId="0" borderId="0" xfId="0" applyNumberFormat="1" applyAlignment="1">
      <alignment horizontal="right" vertical="top"/>
    </xf>
    <xf numFmtId="1" fontId="3" fillId="0" borderId="5" xfId="0" applyNumberFormat="1" applyFont="1" applyBorder="1" applyAlignment="1">
      <alignment horizontal="right" wrapText="1"/>
    </xf>
    <xf numFmtId="1" fontId="3" fillId="0" borderId="7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3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0" borderId="3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right" vertical="top"/>
    </xf>
    <xf numFmtId="17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167" fontId="3" fillId="0" borderId="5" xfId="0" applyNumberFormat="1" applyFont="1" applyBorder="1" applyAlignment="1">
      <alignment horizontal="right" vertical="center" wrapText="1"/>
    </xf>
    <xf numFmtId="171" fontId="3" fillId="0" borderId="5" xfId="0" applyNumberFormat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right" vertical="center" wrapText="1"/>
    </xf>
    <xf numFmtId="168" fontId="14" fillId="0" borderId="1" xfId="0" applyNumberFormat="1" applyFont="1" applyBorder="1" applyAlignment="1">
      <alignment horizontal="right"/>
    </xf>
    <xf numFmtId="0" fontId="14" fillId="0" borderId="0" xfId="0" applyFont="1"/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wrapText="1"/>
    </xf>
    <xf numFmtId="1" fontId="15" fillId="0" borderId="0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justify" wrapText="1"/>
    </xf>
    <xf numFmtId="0" fontId="0" fillId="0" borderId="20" xfId="0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20" xfId="0" applyBorder="1"/>
    <xf numFmtId="0" fontId="8" fillId="0" borderId="20" xfId="0" applyFont="1" applyBorder="1"/>
    <xf numFmtId="0" fontId="0" fillId="0" borderId="21" xfId="0" applyBorder="1"/>
    <xf numFmtId="0" fontId="0" fillId="0" borderId="0" xfId="0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16" fillId="0" borderId="27" xfId="0" applyFont="1" applyBorder="1"/>
    <xf numFmtId="0" fontId="0" fillId="0" borderId="26" xfId="0" applyBorder="1" applyAlignment="1"/>
    <xf numFmtId="0" fontId="0" fillId="0" borderId="27" xfId="0" applyBorder="1"/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8" fillId="0" borderId="0" xfId="0" applyFont="1" applyAlignment="1">
      <alignment horizontal="right" vertical="top"/>
    </xf>
    <xf numFmtId="2" fontId="8" fillId="0" borderId="0" xfId="0" applyNumberFormat="1" applyFont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2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2" fontId="8" fillId="0" borderId="19" xfId="0" applyNumberFormat="1" applyFont="1" applyBorder="1" applyAlignment="1">
      <alignment horizontal="right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164" fontId="14" fillId="0" borderId="0" xfId="0" applyNumberFormat="1" applyFont="1"/>
    <xf numFmtId="0" fontId="8" fillId="0" borderId="0" xfId="0" applyFont="1" applyAlignment="1">
      <alignment wrapText="1"/>
    </xf>
    <xf numFmtId="16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32" xfId="0" applyFont="1" applyBorder="1"/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7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3" fontId="11" fillId="0" borderId="37" xfId="0" applyNumberFormat="1" applyFont="1" applyFill="1" applyBorder="1" applyAlignment="1">
      <alignment vertical="top" wrapText="1"/>
    </xf>
    <xf numFmtId="3" fontId="11" fillId="0" borderId="38" xfId="0" applyNumberFormat="1" applyFont="1" applyFill="1" applyBorder="1" applyAlignment="1">
      <alignment vertical="top" wrapText="1"/>
    </xf>
    <xf numFmtId="3" fontId="11" fillId="0" borderId="39" xfId="0" applyNumberFormat="1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0" fontId="10" fillId="0" borderId="41" xfId="0" applyFont="1" applyFill="1" applyBorder="1"/>
    <xf numFmtId="3" fontId="11" fillId="0" borderId="40" xfId="0" applyNumberFormat="1" applyFont="1" applyFill="1" applyBorder="1" applyAlignment="1">
      <alignment vertical="top" wrapText="1"/>
    </xf>
    <xf numFmtId="10" fontId="11" fillId="0" borderId="40" xfId="0" applyNumberFormat="1" applyFont="1" applyFill="1" applyBorder="1" applyAlignment="1">
      <alignment vertical="top" wrapText="1"/>
    </xf>
    <xf numFmtId="3" fontId="11" fillId="0" borderId="42" xfId="0" applyNumberFormat="1" applyFont="1" applyFill="1" applyBorder="1" applyAlignment="1">
      <alignment vertical="top" wrapText="1"/>
    </xf>
    <xf numFmtId="165" fontId="0" fillId="0" borderId="0" xfId="2" applyFont="1"/>
    <xf numFmtId="9" fontId="0" fillId="0" borderId="0" xfId="3" applyFont="1"/>
    <xf numFmtId="172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172" fontId="0" fillId="0" borderId="0" xfId="0" applyNumberFormat="1" applyAlignment="1"/>
    <xf numFmtId="172" fontId="3" fillId="0" borderId="0" xfId="0" applyNumberFormat="1" applyFont="1" applyFill="1" applyBorder="1" applyAlignment="1">
      <alignment horizontal="right"/>
    </xf>
    <xf numFmtId="172" fontId="17" fillId="0" borderId="0" xfId="0" applyNumberFormat="1" applyFont="1"/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9" fontId="8" fillId="0" borderId="0" xfId="3" applyFont="1"/>
    <xf numFmtId="0" fontId="8" fillId="0" borderId="43" xfId="0" applyFont="1" applyBorder="1" applyAlignment="1">
      <alignment horizontal="center" vertical="center" wrapText="1"/>
    </xf>
    <xf numFmtId="0" fontId="14" fillId="0" borderId="47" xfId="0" applyFont="1" applyBorder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170" fontId="14" fillId="0" borderId="49" xfId="0" applyNumberFormat="1" applyFont="1" applyBorder="1"/>
    <xf numFmtId="0" fontId="0" fillId="0" borderId="50" xfId="0" applyBorder="1"/>
    <xf numFmtId="172" fontId="0" fillId="0" borderId="50" xfId="0" applyNumberFormat="1" applyBorder="1"/>
    <xf numFmtId="9" fontId="0" fillId="0" borderId="51" xfId="3" applyFont="1" applyBorder="1"/>
    <xf numFmtId="0" fontId="8" fillId="0" borderId="47" xfId="0" applyFont="1" applyBorder="1" applyAlignment="1">
      <alignment horizontal="center" vertical="center" wrapText="1"/>
    </xf>
    <xf numFmtId="172" fontId="20" fillId="0" borderId="49" xfId="0" applyNumberFormat="1" applyFont="1" applyBorder="1"/>
    <xf numFmtId="0" fontId="8" fillId="0" borderId="53" xfId="0" applyFont="1" applyBorder="1"/>
    <xf numFmtId="9" fontId="8" fillId="0" borderId="54" xfId="3" applyFont="1" applyBorder="1"/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3" fillId="0" borderId="2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0" fillId="0" borderId="25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center" wrapText="1"/>
    </xf>
  </cellXfs>
  <cellStyles count="4">
    <cellStyle name="Millares 2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142874</xdr:rowOff>
    </xdr:from>
    <xdr:to>
      <xdr:col>0</xdr:col>
      <xdr:colOff>748145</xdr:colOff>
      <xdr:row>3</xdr:row>
      <xdr:rowOff>76199</xdr:rowOff>
    </xdr:to>
    <xdr:pic>
      <xdr:nvPicPr>
        <xdr:cNvPr id="1025" name="Imagen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4"/>
          <a:ext cx="51954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1085850</xdr:colOff>
      <xdr:row>5</xdr:row>
      <xdr:rowOff>114300</xdr:rowOff>
    </xdr:to>
    <xdr:pic>
      <xdr:nvPicPr>
        <xdr:cNvPr id="2049" name="Imagen 1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99060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1</xdr:col>
      <xdr:colOff>257175</xdr:colOff>
      <xdr:row>5</xdr:row>
      <xdr:rowOff>57150</xdr:rowOff>
    </xdr:to>
    <xdr:pic>
      <xdr:nvPicPr>
        <xdr:cNvPr id="3073" name="Imagen 1">
          <a:extLst>
            <a:ext uri="{FF2B5EF4-FFF2-40B4-BE49-F238E27FC236}">
              <a16:creationId xmlns=""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83820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0</xdr:row>
      <xdr:rowOff>180975</xdr:rowOff>
    </xdr:from>
    <xdr:to>
      <xdr:col>0</xdr:col>
      <xdr:colOff>844550</xdr:colOff>
      <xdr:row>3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80975"/>
          <a:ext cx="571500" cy="412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opLeftCell="A115" zoomScaleNormal="100" workbookViewId="0">
      <selection activeCell="A115" sqref="A115:K144"/>
    </sheetView>
  </sheetViews>
  <sheetFormatPr baseColWidth="10" defaultColWidth="9.140625" defaultRowHeight="12.75" x14ac:dyDescent="0.2"/>
  <cols>
    <col min="1" max="1" width="75.5703125" customWidth="1"/>
    <col min="2" max="2" width="14.140625" style="1" customWidth="1"/>
    <col min="3" max="3" width="16.28515625" customWidth="1"/>
    <col min="4" max="4" width="13.5703125" customWidth="1"/>
    <col min="5" max="5" width="21.7109375" customWidth="1"/>
    <col min="6" max="6" width="22.5703125" customWidth="1"/>
    <col min="7" max="7" width="16.28515625" customWidth="1"/>
    <col min="8" max="8" width="15.7109375" customWidth="1"/>
    <col min="9" max="9" width="16" customWidth="1"/>
    <col min="10" max="10" width="23.28515625" customWidth="1"/>
    <col min="11" max="254" width="11.42578125" customWidth="1"/>
  </cols>
  <sheetData>
    <row r="1" spans="1:3" ht="16.5" customHeight="1" x14ac:dyDescent="0.2">
      <c r="A1" s="2" t="s">
        <v>0</v>
      </c>
    </row>
    <row r="2" spans="1:3" x14ac:dyDescent="0.2">
      <c r="A2" s="3" t="s">
        <v>1</v>
      </c>
    </row>
    <row r="3" spans="1:3" x14ac:dyDescent="0.2">
      <c r="A3" s="4" t="s">
        <v>2</v>
      </c>
    </row>
    <row r="4" spans="1:3" x14ac:dyDescent="0.2">
      <c r="A4" s="4"/>
      <c r="C4" s="105"/>
    </row>
    <row r="5" spans="1:3" ht="21" customHeight="1" x14ac:dyDescent="0.25">
      <c r="A5" s="5" t="s">
        <v>3</v>
      </c>
      <c r="C5" s="6"/>
    </row>
    <row r="6" spans="1:3" ht="67.5" customHeight="1" x14ac:dyDescent="0.2">
      <c r="A6" s="7" t="s">
        <v>113</v>
      </c>
    </row>
    <row r="7" spans="1:3" ht="15.75" customHeight="1" x14ac:dyDescent="0.25">
      <c r="A7" s="8"/>
    </row>
    <row r="8" spans="1:3" ht="24.95" customHeight="1" x14ac:dyDescent="0.25">
      <c r="A8" s="9" t="s">
        <v>4</v>
      </c>
    </row>
    <row r="9" spans="1:3" ht="15.75" customHeight="1" x14ac:dyDescent="0.25">
      <c r="A9" s="10"/>
    </row>
    <row r="10" spans="1:3" ht="45" customHeight="1" x14ac:dyDescent="0.25">
      <c r="A10" s="10" t="s">
        <v>5</v>
      </c>
    </row>
    <row r="11" spans="1:3" ht="17.25" customHeight="1" x14ac:dyDescent="0.25">
      <c r="A11" s="11"/>
    </row>
    <row r="12" spans="1:3" ht="34.5" customHeight="1" x14ac:dyDescent="0.25">
      <c r="A12" s="12" t="s">
        <v>6</v>
      </c>
    </row>
    <row r="13" spans="1:3" ht="35.25" customHeight="1" x14ac:dyDescent="0.25">
      <c r="A13" s="12" t="s">
        <v>7</v>
      </c>
    </row>
    <row r="14" spans="1:3" ht="32.25" customHeight="1" x14ac:dyDescent="0.25">
      <c r="A14" s="12" t="s">
        <v>8</v>
      </c>
    </row>
    <row r="15" spans="1:3" ht="35.25" customHeight="1" x14ac:dyDescent="0.25">
      <c r="A15" s="12" t="s">
        <v>9</v>
      </c>
    </row>
    <row r="16" spans="1:3" ht="35.25" customHeight="1" x14ac:dyDescent="0.25">
      <c r="A16" s="12" t="s">
        <v>10</v>
      </c>
    </row>
    <row r="17" spans="1:10" ht="18.75" customHeight="1" x14ac:dyDescent="0.25">
      <c r="A17" s="12"/>
    </row>
    <row r="18" spans="1:10" ht="103.5" customHeight="1" x14ac:dyDescent="0.25">
      <c r="A18" s="13" t="s">
        <v>11</v>
      </c>
    </row>
    <row r="19" spans="1:10" ht="21" customHeight="1" x14ac:dyDescent="0.25">
      <c r="A19" s="13"/>
    </row>
    <row r="20" spans="1:10" ht="26.25" customHeight="1" x14ac:dyDescent="0.25">
      <c r="A20" s="9" t="s">
        <v>12</v>
      </c>
    </row>
    <row r="21" spans="1:10" ht="16.5" customHeight="1" x14ac:dyDescent="0.25">
      <c r="A21" s="12"/>
    </row>
    <row r="22" spans="1:10" ht="92.25" customHeight="1" x14ac:dyDescent="0.25">
      <c r="A22" s="13" t="s">
        <v>13</v>
      </c>
    </row>
    <row r="23" spans="1:10" ht="16.5" customHeight="1" thickBot="1" x14ac:dyDescent="0.3">
      <c r="A23" s="13"/>
    </row>
    <row r="24" spans="1:10" ht="84.75" customHeight="1" x14ac:dyDescent="0.3">
      <c r="A24" s="10" t="s">
        <v>14</v>
      </c>
      <c r="C24" s="214" t="s">
        <v>212</v>
      </c>
      <c r="D24" s="215"/>
      <c r="E24" s="215"/>
      <c r="F24" s="216"/>
      <c r="H24" s="217" t="s">
        <v>213</v>
      </c>
      <c r="I24" s="218"/>
      <c r="J24" s="219"/>
    </row>
    <row r="25" spans="1:10" ht="19.5" customHeight="1" x14ac:dyDescent="0.25">
      <c r="A25" s="10"/>
      <c r="C25" s="220" t="s">
        <v>211</v>
      </c>
      <c r="D25" s="221"/>
      <c r="E25" s="222" t="s">
        <v>209</v>
      </c>
      <c r="F25" s="223"/>
      <c r="G25" s="175"/>
      <c r="H25" s="224" t="s">
        <v>209</v>
      </c>
      <c r="I25" s="222"/>
      <c r="J25" s="223"/>
    </row>
    <row r="26" spans="1:10" ht="41.25" customHeight="1" x14ac:dyDescent="0.25">
      <c r="A26" s="9" t="s">
        <v>114</v>
      </c>
      <c r="C26" s="204" t="s">
        <v>121</v>
      </c>
      <c r="D26" s="203" t="s">
        <v>206</v>
      </c>
      <c r="E26" s="203" t="s">
        <v>207</v>
      </c>
      <c r="F26" s="205" t="s">
        <v>208</v>
      </c>
      <c r="G26" s="174"/>
      <c r="H26" s="210" t="s">
        <v>114</v>
      </c>
      <c r="I26" s="203" t="s">
        <v>210</v>
      </c>
      <c r="J26" s="205" t="s">
        <v>208</v>
      </c>
    </row>
    <row r="27" spans="1:10" ht="78.75" customHeight="1" thickBot="1" x14ac:dyDescent="0.6">
      <c r="A27" s="82" t="s">
        <v>120</v>
      </c>
      <c r="C27" s="206">
        <v>144</v>
      </c>
      <c r="D27" s="207"/>
      <c r="E27" s="208">
        <f>C27*(1+F27)</f>
        <v>187.20000000000002</v>
      </c>
      <c r="F27" s="209">
        <v>0.3</v>
      </c>
      <c r="H27" s="211">
        <v>230</v>
      </c>
      <c r="I27" s="208"/>
      <c r="J27" s="209">
        <v>0.32</v>
      </c>
    </row>
    <row r="28" spans="1:10" ht="20.25" customHeight="1" x14ac:dyDescent="0.25">
      <c r="A28" s="10"/>
      <c r="E28" s="172"/>
      <c r="F28" s="171"/>
      <c r="H28" s="172"/>
      <c r="I28" s="172"/>
    </row>
    <row r="29" spans="1:10" ht="36" customHeight="1" x14ac:dyDescent="0.25">
      <c r="A29" s="9" t="s">
        <v>15</v>
      </c>
      <c r="B29" s="15"/>
      <c r="C29" s="204" t="s">
        <v>121</v>
      </c>
      <c r="D29" s="203" t="s">
        <v>206</v>
      </c>
      <c r="E29" s="203" t="s">
        <v>207</v>
      </c>
      <c r="F29" s="205" t="s">
        <v>208</v>
      </c>
      <c r="H29" s="210" t="s">
        <v>114</v>
      </c>
      <c r="I29" s="203" t="s">
        <v>210</v>
      </c>
      <c r="J29" s="205" t="s">
        <v>208</v>
      </c>
    </row>
    <row r="30" spans="1:10" ht="94.5" customHeight="1" thickBot="1" x14ac:dyDescent="0.6">
      <c r="A30" s="16" t="s">
        <v>116</v>
      </c>
      <c r="B30" s="17"/>
      <c r="C30" s="206">
        <v>144</v>
      </c>
      <c r="D30" s="207"/>
      <c r="E30" s="208">
        <f>C30*(1+F30)</f>
        <v>187.20000000000002</v>
      </c>
      <c r="F30" s="209">
        <v>0.3</v>
      </c>
      <c r="H30" s="211">
        <v>230</v>
      </c>
      <c r="I30" s="208"/>
      <c r="J30" s="209">
        <v>0.32</v>
      </c>
    </row>
    <row r="31" spans="1:10" ht="24" customHeight="1" x14ac:dyDescent="0.25">
      <c r="A31" s="12"/>
      <c r="E31" s="172"/>
      <c r="F31" s="171"/>
      <c r="H31" s="172"/>
      <c r="I31" s="172"/>
    </row>
    <row r="32" spans="1:10" ht="31.5" customHeight="1" x14ac:dyDescent="0.25">
      <c r="A32" s="9" t="s">
        <v>16</v>
      </c>
      <c r="E32" s="172"/>
      <c r="F32" s="171"/>
      <c r="H32" s="172"/>
      <c r="I32" s="172"/>
    </row>
    <row r="33" spans="1:10" ht="24.95" customHeight="1" x14ac:dyDescent="0.25">
      <c r="A33" s="10" t="s">
        <v>17</v>
      </c>
      <c r="E33" s="172"/>
      <c r="F33" s="171"/>
      <c r="H33" s="172"/>
      <c r="I33" s="172"/>
    </row>
    <row r="34" spans="1:10" ht="45.75" customHeight="1" x14ac:dyDescent="0.25">
      <c r="A34" s="10" t="s">
        <v>18</v>
      </c>
      <c r="E34" s="172"/>
      <c r="F34" s="171"/>
      <c r="H34" s="172"/>
      <c r="I34" s="172"/>
    </row>
    <row r="35" spans="1:10" ht="24.95" customHeight="1" x14ac:dyDescent="0.25">
      <c r="A35" s="10" t="s">
        <v>19</v>
      </c>
      <c r="E35" s="172"/>
      <c r="F35" s="171"/>
      <c r="H35" s="172"/>
      <c r="I35" s="172"/>
    </row>
    <row r="36" spans="1:10" ht="24.95" customHeight="1" x14ac:dyDescent="0.25">
      <c r="A36" s="10" t="s">
        <v>20</v>
      </c>
      <c r="E36" s="172"/>
      <c r="F36" s="171"/>
      <c r="H36" s="172"/>
      <c r="I36" s="172"/>
    </row>
    <row r="37" spans="1:10" ht="24.95" customHeight="1" x14ac:dyDescent="0.25">
      <c r="A37" s="10" t="s">
        <v>21</v>
      </c>
      <c r="E37" s="172"/>
      <c r="F37" s="171"/>
      <c r="H37" s="172"/>
      <c r="I37" s="172"/>
    </row>
    <row r="38" spans="1:10" ht="24.95" customHeight="1" x14ac:dyDescent="0.25">
      <c r="A38" s="10" t="s">
        <v>22</v>
      </c>
      <c r="E38" s="172"/>
      <c r="F38" s="171"/>
      <c r="H38" s="172"/>
      <c r="I38" s="172"/>
    </row>
    <row r="39" spans="1:10" ht="7.5" customHeight="1" x14ac:dyDescent="0.25">
      <c r="A39" s="10"/>
      <c r="E39" s="172"/>
      <c r="F39" s="171"/>
      <c r="H39" s="172"/>
      <c r="I39" s="172"/>
    </row>
    <row r="40" spans="1:10" ht="23.25" customHeight="1" x14ac:dyDescent="0.3">
      <c r="A40" s="10"/>
      <c r="C40" s="225" t="s">
        <v>212</v>
      </c>
      <c r="D40" s="225"/>
      <c r="E40" s="225"/>
      <c r="F40" s="225"/>
      <c r="G40" s="177"/>
      <c r="H40" s="226" t="s">
        <v>213</v>
      </c>
      <c r="I40" s="226"/>
      <c r="J40" s="226"/>
    </row>
    <row r="41" spans="1:10" ht="24.95" customHeight="1" x14ac:dyDescent="0.25">
      <c r="A41" s="10" t="s">
        <v>23</v>
      </c>
      <c r="B41" s="14"/>
      <c r="C41" s="226" t="s">
        <v>211</v>
      </c>
      <c r="D41" s="226"/>
      <c r="E41" s="227" t="s">
        <v>209</v>
      </c>
      <c r="F41" s="227"/>
      <c r="G41" s="176"/>
      <c r="H41" s="227" t="s">
        <v>209</v>
      </c>
      <c r="I41" s="227"/>
      <c r="J41" s="227"/>
    </row>
    <row r="42" spans="1:10" ht="37.5" customHeight="1" x14ac:dyDescent="0.25">
      <c r="A42" s="10"/>
      <c r="B42" s="111" t="s">
        <v>117</v>
      </c>
      <c r="C42" s="145" t="s">
        <v>121</v>
      </c>
      <c r="D42" s="174" t="s">
        <v>206</v>
      </c>
      <c r="E42" s="174" t="s">
        <v>207</v>
      </c>
      <c r="F42" s="174" t="s">
        <v>208</v>
      </c>
      <c r="G42" s="174"/>
      <c r="H42" s="174" t="s">
        <v>114</v>
      </c>
      <c r="I42" s="174" t="s">
        <v>210</v>
      </c>
      <c r="J42" s="174"/>
    </row>
    <row r="43" spans="1:10" ht="7.5" customHeight="1" x14ac:dyDescent="0.2">
      <c r="A43" s="20"/>
      <c r="B43" s="107"/>
      <c r="C43" s="101"/>
      <c r="E43" s="172"/>
      <c r="F43" s="171"/>
      <c r="H43" s="172"/>
      <c r="I43" s="172"/>
    </row>
    <row r="44" spans="1:10" ht="39.75" customHeight="1" x14ac:dyDescent="0.25">
      <c r="A44" s="21" t="s">
        <v>24</v>
      </c>
      <c r="B44" s="108"/>
      <c r="C44" s="180">
        <v>144</v>
      </c>
      <c r="E44" s="172"/>
      <c r="F44" s="171"/>
      <c r="H44" s="181">
        <v>230</v>
      </c>
      <c r="I44" s="172"/>
    </row>
    <row r="45" spans="1:10" ht="24.95" customHeight="1" x14ac:dyDescent="0.25">
      <c r="A45" s="21" t="s">
        <v>25</v>
      </c>
      <c r="B45" s="109">
        <v>6.5</v>
      </c>
      <c r="C45" s="102"/>
      <c r="D45" s="18">
        <f>+B45*$C$27</f>
        <v>936</v>
      </c>
      <c r="E45" s="172">
        <f t="shared" ref="E45:E95" si="0">D45*(1+F45)</f>
        <v>1216.8</v>
      </c>
      <c r="F45" s="171">
        <v>0.3</v>
      </c>
      <c r="H45" s="172"/>
      <c r="I45" s="172">
        <f>$H$27*B45</f>
        <v>1495</v>
      </c>
    </row>
    <row r="46" spans="1:10" ht="24.95" customHeight="1" x14ac:dyDescent="0.25">
      <c r="A46" s="21" t="s">
        <v>26</v>
      </c>
      <c r="B46" s="106">
        <v>15</v>
      </c>
      <c r="C46" s="86"/>
      <c r="D46" s="18">
        <f t="shared" ref="D46:D110" si="1">+B46*$C$27</f>
        <v>2160</v>
      </c>
      <c r="E46" s="172">
        <f t="shared" si="0"/>
        <v>2808</v>
      </c>
      <c r="F46" s="171">
        <v>0.3</v>
      </c>
      <c r="H46" s="172"/>
      <c r="I46" s="172">
        <f t="shared" ref="I46:I110" si="2">$H$27*B46</f>
        <v>3450</v>
      </c>
    </row>
    <row r="47" spans="1:10" ht="37.5" customHeight="1" x14ac:dyDescent="0.25">
      <c r="A47" s="21" t="s">
        <v>27</v>
      </c>
      <c r="B47" s="106">
        <v>15</v>
      </c>
      <c r="C47" s="86"/>
      <c r="D47" s="18">
        <f t="shared" si="1"/>
        <v>2160</v>
      </c>
      <c r="E47" s="172">
        <f t="shared" si="0"/>
        <v>2808</v>
      </c>
      <c r="F47" s="171">
        <v>0.3</v>
      </c>
      <c r="H47" s="172"/>
      <c r="I47" s="172">
        <f t="shared" si="2"/>
        <v>3450</v>
      </c>
    </row>
    <row r="48" spans="1:10" ht="38.25" customHeight="1" x14ac:dyDescent="0.25">
      <c r="A48" s="21" t="s">
        <v>28</v>
      </c>
      <c r="B48" s="106">
        <v>22</v>
      </c>
      <c r="C48" s="86"/>
      <c r="D48" s="18">
        <f t="shared" si="1"/>
        <v>3168</v>
      </c>
      <c r="E48" s="172">
        <f t="shared" si="0"/>
        <v>4118.4000000000005</v>
      </c>
      <c r="F48" s="171">
        <v>0.3</v>
      </c>
      <c r="H48" s="172"/>
      <c r="I48" s="172">
        <f t="shared" si="2"/>
        <v>5060</v>
      </c>
    </row>
    <row r="49" spans="1:9" ht="24.95" customHeight="1" x14ac:dyDescent="0.25">
      <c r="A49" s="21" t="s">
        <v>29</v>
      </c>
      <c r="B49" s="109">
        <v>15</v>
      </c>
      <c r="C49" s="102"/>
      <c r="D49" s="18">
        <f t="shared" si="1"/>
        <v>2160</v>
      </c>
      <c r="E49" s="172">
        <f t="shared" si="0"/>
        <v>2808</v>
      </c>
      <c r="F49" s="171">
        <v>0.3</v>
      </c>
      <c r="H49" s="172"/>
      <c r="I49" s="172">
        <f t="shared" si="2"/>
        <v>3450</v>
      </c>
    </row>
    <row r="50" spans="1:9" ht="24.95" customHeight="1" x14ac:dyDescent="0.25">
      <c r="A50" s="21"/>
      <c r="B50" s="106"/>
      <c r="C50" s="86"/>
      <c r="D50" s="18"/>
      <c r="E50" s="172"/>
      <c r="F50" s="171"/>
      <c r="H50" s="172"/>
      <c r="I50" s="172"/>
    </row>
    <row r="51" spans="1:9" ht="24.95" customHeight="1" x14ac:dyDescent="0.25">
      <c r="A51" s="22" t="s">
        <v>30</v>
      </c>
      <c r="B51" s="106"/>
      <c r="C51" s="86"/>
      <c r="D51" s="18"/>
      <c r="E51" s="172"/>
      <c r="F51" s="171"/>
      <c r="H51" s="172"/>
      <c r="I51" s="172"/>
    </row>
    <row r="52" spans="1:9" ht="24.95" customHeight="1" x14ac:dyDescent="0.25">
      <c r="A52" s="21" t="s">
        <v>31</v>
      </c>
      <c r="B52" s="106">
        <v>13</v>
      </c>
      <c r="C52" s="86"/>
      <c r="D52" s="18">
        <f t="shared" si="1"/>
        <v>1872</v>
      </c>
      <c r="E52" s="172">
        <f t="shared" si="0"/>
        <v>2433.6</v>
      </c>
      <c r="F52" s="171">
        <v>0.3</v>
      </c>
      <c r="H52" s="172"/>
      <c r="I52" s="172">
        <f t="shared" si="2"/>
        <v>2990</v>
      </c>
    </row>
    <row r="53" spans="1:9" ht="35.25" customHeight="1" x14ac:dyDescent="0.25">
      <c r="A53" s="21" t="s">
        <v>32</v>
      </c>
      <c r="B53" s="106"/>
      <c r="C53" s="86"/>
      <c r="D53" s="18"/>
      <c r="E53" s="172"/>
      <c r="F53" s="171"/>
      <c r="H53" s="172"/>
      <c r="I53" s="172"/>
    </row>
    <row r="54" spans="1:9" ht="30" customHeight="1" x14ac:dyDescent="0.25">
      <c r="A54" s="21" t="s">
        <v>33</v>
      </c>
      <c r="B54" s="109">
        <v>7.5</v>
      </c>
      <c r="C54" s="102"/>
      <c r="D54" s="18">
        <f t="shared" si="1"/>
        <v>1080</v>
      </c>
      <c r="E54" s="172">
        <f t="shared" si="0"/>
        <v>1404</v>
      </c>
      <c r="F54" s="171">
        <v>0.3</v>
      </c>
      <c r="H54" s="172"/>
      <c r="I54" s="172">
        <f t="shared" si="2"/>
        <v>1725</v>
      </c>
    </row>
    <row r="55" spans="1:9" ht="39.75" customHeight="1" x14ac:dyDescent="0.25">
      <c r="A55" s="21" t="s">
        <v>34</v>
      </c>
      <c r="B55" s="106">
        <v>13</v>
      </c>
      <c r="C55" s="86"/>
      <c r="D55" s="18">
        <f t="shared" si="1"/>
        <v>1872</v>
      </c>
      <c r="E55" s="172">
        <f t="shared" si="0"/>
        <v>2433.6</v>
      </c>
      <c r="F55" s="171">
        <v>0.3</v>
      </c>
      <c r="H55" s="172"/>
      <c r="I55" s="172">
        <f t="shared" si="2"/>
        <v>2990</v>
      </c>
    </row>
    <row r="56" spans="1:9" ht="24.95" customHeight="1" x14ac:dyDescent="0.25">
      <c r="A56" s="21" t="s">
        <v>35</v>
      </c>
      <c r="B56" s="109">
        <v>3.5</v>
      </c>
      <c r="C56" s="102"/>
      <c r="D56" s="18">
        <f t="shared" si="1"/>
        <v>504</v>
      </c>
      <c r="E56" s="172">
        <f t="shared" si="0"/>
        <v>655.20000000000005</v>
      </c>
      <c r="F56" s="171">
        <v>0.3</v>
      </c>
      <c r="H56" s="172"/>
      <c r="I56" s="172">
        <f t="shared" si="2"/>
        <v>805</v>
      </c>
    </row>
    <row r="57" spans="1:9" ht="24.95" customHeight="1" x14ac:dyDescent="0.25">
      <c r="A57" s="21" t="s">
        <v>36</v>
      </c>
      <c r="B57" s="106">
        <v>12</v>
      </c>
      <c r="C57" s="86"/>
      <c r="D57" s="18">
        <f t="shared" si="1"/>
        <v>1728</v>
      </c>
      <c r="E57" s="172">
        <f t="shared" si="0"/>
        <v>2246.4</v>
      </c>
      <c r="F57" s="171">
        <v>0.3</v>
      </c>
      <c r="H57" s="172"/>
      <c r="I57" s="172">
        <f t="shared" si="2"/>
        <v>2760</v>
      </c>
    </row>
    <row r="58" spans="1:9" ht="24.95" customHeight="1" x14ac:dyDescent="0.25">
      <c r="A58" s="21" t="s">
        <v>37</v>
      </c>
      <c r="B58" s="106">
        <v>12</v>
      </c>
      <c r="C58" s="86"/>
      <c r="D58" s="18">
        <f t="shared" si="1"/>
        <v>1728</v>
      </c>
      <c r="E58" s="172">
        <f t="shared" si="0"/>
        <v>2246.4</v>
      </c>
      <c r="F58" s="171">
        <v>0.3</v>
      </c>
      <c r="H58" s="172"/>
      <c r="I58" s="172">
        <f t="shared" si="2"/>
        <v>2760</v>
      </c>
    </row>
    <row r="59" spans="1:9" ht="24.95" customHeight="1" x14ac:dyDescent="0.25">
      <c r="A59" s="21" t="s">
        <v>38</v>
      </c>
      <c r="B59" s="109">
        <v>7.5</v>
      </c>
      <c r="C59" s="102"/>
      <c r="D59" s="18">
        <f t="shared" si="1"/>
        <v>1080</v>
      </c>
      <c r="E59" s="172">
        <f t="shared" si="0"/>
        <v>1404</v>
      </c>
      <c r="F59" s="171">
        <v>0.3</v>
      </c>
      <c r="H59" s="172"/>
      <c r="I59" s="172">
        <f t="shared" si="2"/>
        <v>1725</v>
      </c>
    </row>
    <row r="60" spans="1:9" ht="24.95" customHeight="1" x14ac:dyDescent="0.25">
      <c r="A60" s="22" t="s">
        <v>39</v>
      </c>
      <c r="B60" s="106"/>
      <c r="C60" s="86"/>
      <c r="D60" s="18"/>
      <c r="E60" s="172"/>
      <c r="F60" s="171"/>
      <c r="H60" s="172"/>
      <c r="I60" s="172"/>
    </row>
    <row r="61" spans="1:9" ht="24.95" customHeight="1" x14ac:dyDescent="0.25">
      <c r="A61" s="21" t="s">
        <v>40</v>
      </c>
      <c r="B61" s="106">
        <v>90</v>
      </c>
      <c r="C61" s="86"/>
      <c r="D61" s="18">
        <f t="shared" si="1"/>
        <v>12960</v>
      </c>
      <c r="E61" s="172">
        <f t="shared" si="0"/>
        <v>16848</v>
      </c>
      <c r="F61" s="171">
        <v>0.3</v>
      </c>
      <c r="H61" s="172"/>
      <c r="I61" s="172">
        <f t="shared" si="2"/>
        <v>20700</v>
      </c>
    </row>
    <row r="62" spans="1:9" ht="24.95" customHeight="1" x14ac:dyDescent="0.25">
      <c r="A62" s="21" t="s">
        <v>41</v>
      </c>
      <c r="B62" s="106">
        <v>130</v>
      </c>
      <c r="C62" s="86"/>
      <c r="D62" s="18">
        <f t="shared" si="1"/>
        <v>18720</v>
      </c>
      <c r="E62" s="172">
        <f t="shared" si="0"/>
        <v>24336</v>
      </c>
      <c r="F62" s="171">
        <v>0.3</v>
      </c>
      <c r="H62" s="172"/>
      <c r="I62" s="172">
        <f t="shared" si="2"/>
        <v>29900</v>
      </c>
    </row>
    <row r="63" spans="1:9" ht="24.95" customHeight="1" x14ac:dyDescent="0.25">
      <c r="A63" s="21" t="s">
        <v>42</v>
      </c>
      <c r="B63" s="106">
        <v>50</v>
      </c>
      <c r="C63" s="86"/>
      <c r="D63" s="18">
        <f t="shared" si="1"/>
        <v>7200</v>
      </c>
      <c r="E63" s="172">
        <f t="shared" si="0"/>
        <v>9360</v>
      </c>
      <c r="F63" s="171">
        <v>0.3</v>
      </c>
      <c r="H63" s="172"/>
      <c r="I63" s="172">
        <f t="shared" si="2"/>
        <v>11500</v>
      </c>
    </row>
    <row r="64" spans="1:9" ht="24.95" customHeight="1" x14ac:dyDescent="0.25">
      <c r="A64" s="21" t="s">
        <v>43</v>
      </c>
      <c r="B64" s="106">
        <v>50</v>
      </c>
      <c r="C64" s="86"/>
      <c r="D64" s="18">
        <f t="shared" si="1"/>
        <v>7200</v>
      </c>
      <c r="E64" s="172">
        <f t="shared" si="0"/>
        <v>9360</v>
      </c>
      <c r="F64" s="171">
        <v>0.3</v>
      </c>
      <c r="H64" s="172"/>
      <c r="I64" s="172">
        <f t="shared" si="2"/>
        <v>11500</v>
      </c>
    </row>
    <row r="65" spans="1:10" ht="24.95" customHeight="1" x14ac:dyDescent="0.25">
      <c r="A65" s="21" t="s">
        <v>44</v>
      </c>
      <c r="B65" s="106">
        <v>50</v>
      </c>
      <c r="C65" s="86"/>
      <c r="D65" s="18">
        <f t="shared" si="1"/>
        <v>7200</v>
      </c>
      <c r="E65" s="172">
        <f t="shared" si="0"/>
        <v>9360</v>
      </c>
      <c r="F65" s="171">
        <v>0.3</v>
      </c>
      <c r="H65" s="172"/>
      <c r="I65" s="172">
        <f t="shared" si="2"/>
        <v>11500</v>
      </c>
    </row>
    <row r="66" spans="1:10" ht="24.95" customHeight="1" x14ac:dyDescent="0.25">
      <c r="A66" s="21" t="s">
        <v>45</v>
      </c>
      <c r="B66" s="106">
        <v>13</v>
      </c>
      <c r="C66" s="86"/>
      <c r="D66" s="18">
        <f t="shared" si="1"/>
        <v>1872</v>
      </c>
      <c r="E66" s="172">
        <f t="shared" si="0"/>
        <v>2433.6</v>
      </c>
      <c r="F66" s="171">
        <v>0.3</v>
      </c>
      <c r="H66" s="172"/>
      <c r="I66" s="172">
        <f t="shared" si="2"/>
        <v>2990</v>
      </c>
    </row>
    <row r="67" spans="1:10" ht="39" customHeight="1" x14ac:dyDescent="0.25">
      <c r="A67" s="23" t="s">
        <v>46</v>
      </c>
      <c r="B67" s="106">
        <v>41</v>
      </c>
      <c r="C67" s="86"/>
      <c r="D67" s="148">
        <f t="shared" si="1"/>
        <v>5904</v>
      </c>
      <c r="E67" s="172">
        <f t="shared" si="0"/>
        <v>7675.2</v>
      </c>
      <c r="F67" s="171">
        <v>0.3</v>
      </c>
      <c r="H67" s="172"/>
      <c r="I67" s="172">
        <f t="shared" si="2"/>
        <v>9430</v>
      </c>
    </row>
    <row r="68" spans="1:10" ht="18" customHeight="1" x14ac:dyDescent="0.25">
      <c r="A68" s="23" t="s">
        <v>47</v>
      </c>
      <c r="B68" s="106"/>
      <c r="C68" s="86"/>
      <c r="D68" s="18"/>
      <c r="E68" s="172"/>
      <c r="F68" s="171"/>
      <c r="H68" s="172"/>
      <c r="I68" s="172"/>
    </row>
    <row r="69" spans="1:10" ht="18" customHeight="1" x14ac:dyDescent="0.25">
      <c r="A69" s="23" t="s">
        <v>48</v>
      </c>
      <c r="B69" s="106">
        <v>20</v>
      </c>
      <c r="C69" s="86"/>
      <c r="D69" s="18">
        <f t="shared" si="1"/>
        <v>2880</v>
      </c>
      <c r="E69" s="172">
        <f t="shared" si="0"/>
        <v>3744</v>
      </c>
      <c r="F69" s="171">
        <v>0.3</v>
      </c>
      <c r="H69" s="172"/>
      <c r="I69" s="172">
        <f t="shared" si="2"/>
        <v>4600</v>
      </c>
    </row>
    <row r="70" spans="1:10" ht="26.45" customHeight="1" x14ac:dyDescent="0.25">
      <c r="A70" s="23" t="s">
        <v>49</v>
      </c>
      <c r="B70" s="106"/>
      <c r="C70" s="86"/>
      <c r="D70" s="18"/>
      <c r="E70" s="172"/>
      <c r="F70" s="171"/>
      <c r="H70" s="172"/>
      <c r="I70" s="172"/>
    </row>
    <row r="71" spans="1:10" ht="18" customHeight="1" x14ac:dyDescent="0.25">
      <c r="A71" s="23" t="s">
        <v>48</v>
      </c>
      <c r="B71" s="106">
        <v>17</v>
      </c>
      <c r="C71" s="86"/>
      <c r="D71" s="18">
        <f t="shared" si="1"/>
        <v>2448</v>
      </c>
      <c r="E71" s="172">
        <f t="shared" si="0"/>
        <v>3182.4</v>
      </c>
      <c r="F71" s="171">
        <v>0.3</v>
      </c>
      <c r="H71" s="172"/>
      <c r="I71" s="172">
        <f t="shared" si="2"/>
        <v>3910</v>
      </c>
    </row>
    <row r="72" spans="1:10" ht="24.95" customHeight="1" x14ac:dyDescent="0.25">
      <c r="A72" s="22" t="s">
        <v>50</v>
      </c>
      <c r="B72" s="106"/>
      <c r="C72" s="86"/>
      <c r="D72" s="18"/>
      <c r="E72" s="172"/>
      <c r="F72" s="171"/>
      <c r="H72" s="172"/>
      <c r="I72" s="172"/>
    </row>
    <row r="73" spans="1:10" ht="27" customHeight="1" x14ac:dyDescent="0.25">
      <c r="A73" s="24" t="s">
        <v>51</v>
      </c>
      <c r="B73" s="110">
        <v>17</v>
      </c>
      <c r="C73" s="86"/>
      <c r="D73" s="18">
        <f t="shared" si="1"/>
        <v>2448</v>
      </c>
      <c r="E73" s="172">
        <f t="shared" si="0"/>
        <v>3182.4</v>
      </c>
      <c r="F73" s="171">
        <v>0.3</v>
      </c>
      <c r="H73" s="172"/>
      <c r="I73" s="172">
        <f t="shared" si="2"/>
        <v>3910</v>
      </c>
    </row>
    <row r="74" spans="1:10" ht="27" customHeight="1" x14ac:dyDescent="0.25">
      <c r="A74" s="25"/>
      <c r="B74" s="240"/>
      <c r="C74" s="86"/>
      <c r="D74" s="18"/>
      <c r="E74" s="172"/>
      <c r="F74" s="171"/>
      <c r="H74" s="172"/>
      <c r="I74" s="172"/>
    </row>
    <row r="75" spans="1:10" ht="24.95" customHeight="1" x14ac:dyDescent="0.3">
      <c r="A75" s="25" t="s">
        <v>52</v>
      </c>
      <c r="B75" s="86"/>
      <c r="C75" s="225" t="s">
        <v>212</v>
      </c>
      <c r="D75" s="225"/>
      <c r="E75" s="225"/>
      <c r="F75" s="225"/>
      <c r="G75" s="178"/>
      <c r="H75" s="226" t="s">
        <v>213</v>
      </c>
      <c r="I75" s="226"/>
      <c r="J75" s="226"/>
    </row>
    <row r="76" spans="1:10" ht="33" customHeight="1" x14ac:dyDescent="0.25">
      <c r="A76" s="10" t="s">
        <v>53</v>
      </c>
      <c r="B76" s="86"/>
      <c r="C76" s="226" t="s">
        <v>211</v>
      </c>
      <c r="D76" s="226"/>
      <c r="E76" s="227" t="s">
        <v>209</v>
      </c>
      <c r="F76" s="227"/>
      <c r="G76" s="175"/>
      <c r="H76" s="227" t="s">
        <v>209</v>
      </c>
      <c r="I76" s="227"/>
      <c r="J76" s="227"/>
    </row>
    <row r="77" spans="1:10" ht="32.25" customHeight="1" x14ac:dyDescent="0.25">
      <c r="A77" s="10"/>
      <c r="B77" s="87"/>
      <c r="C77" s="145" t="s">
        <v>121</v>
      </c>
      <c r="D77" s="174" t="s">
        <v>206</v>
      </c>
      <c r="E77" s="174" t="s">
        <v>207</v>
      </c>
      <c r="F77" s="174" t="s">
        <v>208</v>
      </c>
      <c r="G77" s="174"/>
      <c r="H77" s="174" t="s">
        <v>114</v>
      </c>
      <c r="I77" s="174" t="s">
        <v>210</v>
      </c>
      <c r="J77" s="174"/>
    </row>
    <row r="78" spans="1:10" ht="50.25" customHeight="1" x14ac:dyDescent="0.25">
      <c r="A78" s="26" t="s">
        <v>54</v>
      </c>
      <c r="B78" s="88">
        <v>185</v>
      </c>
      <c r="C78" s="180">
        <v>144</v>
      </c>
      <c r="D78" s="18">
        <f t="shared" si="1"/>
        <v>26640</v>
      </c>
      <c r="E78" s="172">
        <f t="shared" si="0"/>
        <v>34632</v>
      </c>
      <c r="F78" s="171">
        <v>0.3</v>
      </c>
      <c r="H78" s="181">
        <v>230</v>
      </c>
      <c r="I78" s="172">
        <f t="shared" si="2"/>
        <v>42550</v>
      </c>
    </row>
    <row r="79" spans="1:10" ht="21" customHeight="1" x14ac:dyDescent="0.25">
      <c r="A79" s="23" t="s">
        <v>55</v>
      </c>
      <c r="B79" s="84"/>
      <c r="C79" s="86"/>
      <c r="D79" s="18"/>
      <c r="E79" s="172"/>
      <c r="F79" s="171"/>
      <c r="H79" s="172"/>
      <c r="I79" s="172"/>
    </row>
    <row r="80" spans="1:10" ht="17.25" customHeight="1" x14ac:dyDescent="0.25">
      <c r="A80" s="23" t="s">
        <v>56</v>
      </c>
      <c r="B80" s="84">
        <v>85</v>
      </c>
      <c r="C80" s="86"/>
      <c r="D80" s="18">
        <f t="shared" si="1"/>
        <v>12240</v>
      </c>
      <c r="E80" s="172">
        <f t="shared" si="0"/>
        <v>15912</v>
      </c>
      <c r="F80" s="171">
        <v>0.3</v>
      </c>
      <c r="H80" s="172"/>
      <c r="I80" s="172">
        <f t="shared" si="2"/>
        <v>19550</v>
      </c>
    </row>
    <row r="81" spans="1:10" ht="24.95" customHeight="1" x14ac:dyDescent="0.25">
      <c r="A81" s="21" t="s">
        <v>57</v>
      </c>
      <c r="B81" s="84">
        <v>15</v>
      </c>
      <c r="C81" s="86"/>
      <c r="D81" s="18">
        <f t="shared" si="1"/>
        <v>2160</v>
      </c>
      <c r="E81" s="172">
        <f t="shared" si="0"/>
        <v>2808</v>
      </c>
      <c r="F81" s="171">
        <v>0.3</v>
      </c>
      <c r="H81" s="172"/>
      <c r="I81" s="172">
        <f t="shared" si="2"/>
        <v>3450</v>
      </c>
    </row>
    <row r="82" spans="1:10" ht="28.5" customHeight="1" x14ac:dyDescent="0.25">
      <c r="A82" s="21" t="s">
        <v>58</v>
      </c>
      <c r="B82" s="84">
        <v>18</v>
      </c>
      <c r="C82" s="86"/>
      <c r="D82" s="18">
        <f t="shared" si="1"/>
        <v>2592</v>
      </c>
      <c r="E82" s="172">
        <f t="shared" si="0"/>
        <v>3369.6</v>
      </c>
      <c r="F82" s="171">
        <v>0.3</v>
      </c>
      <c r="H82" s="172"/>
      <c r="I82" s="172">
        <f t="shared" si="2"/>
        <v>4140</v>
      </c>
    </row>
    <row r="83" spans="1:10" ht="28.5" customHeight="1" x14ac:dyDescent="0.25">
      <c r="A83" s="21" t="s">
        <v>59</v>
      </c>
      <c r="B83" s="84"/>
      <c r="C83" s="86"/>
      <c r="D83" s="18"/>
      <c r="E83" s="172"/>
      <c r="F83" s="171"/>
      <c r="H83" s="172"/>
      <c r="I83" s="172"/>
    </row>
    <row r="84" spans="1:10" ht="28.5" customHeight="1" x14ac:dyDescent="0.25">
      <c r="A84" s="21" t="s">
        <v>60</v>
      </c>
      <c r="B84" s="84">
        <v>13</v>
      </c>
      <c r="C84" s="86"/>
      <c r="D84" s="18">
        <f t="shared" si="1"/>
        <v>1872</v>
      </c>
      <c r="E84" s="172">
        <f t="shared" si="0"/>
        <v>2433.6</v>
      </c>
      <c r="F84" s="171">
        <v>0.3</v>
      </c>
      <c r="H84" s="172"/>
      <c r="I84" s="172">
        <f t="shared" si="2"/>
        <v>2990</v>
      </c>
    </row>
    <row r="85" spans="1:10" ht="24.75" customHeight="1" x14ac:dyDescent="0.25">
      <c r="A85" s="23" t="s">
        <v>61</v>
      </c>
      <c r="B85" s="84"/>
      <c r="C85" s="86"/>
      <c r="D85" s="18"/>
      <c r="E85" s="172"/>
      <c r="F85" s="171"/>
      <c r="H85" s="172"/>
      <c r="I85" s="172"/>
    </row>
    <row r="86" spans="1:10" ht="24" customHeight="1" x14ac:dyDescent="0.25">
      <c r="A86" s="23" t="s">
        <v>62</v>
      </c>
      <c r="B86" s="84">
        <v>38</v>
      </c>
      <c r="C86" s="86"/>
      <c r="D86" s="18">
        <f t="shared" si="1"/>
        <v>5472</v>
      </c>
      <c r="E86" s="172">
        <f t="shared" si="0"/>
        <v>7113.6</v>
      </c>
      <c r="F86" s="171">
        <v>0.3</v>
      </c>
      <c r="H86" s="172"/>
      <c r="I86" s="172">
        <f t="shared" si="2"/>
        <v>8740</v>
      </c>
    </row>
    <row r="87" spans="1:10" ht="20.25" customHeight="1" x14ac:dyDescent="0.25">
      <c r="A87" s="23" t="s">
        <v>63</v>
      </c>
      <c r="B87" s="84">
        <v>13</v>
      </c>
      <c r="C87" s="86"/>
      <c r="D87" s="18">
        <f t="shared" si="1"/>
        <v>1872</v>
      </c>
      <c r="E87" s="172">
        <f t="shared" si="0"/>
        <v>2433.6</v>
      </c>
      <c r="F87" s="171">
        <v>0.3</v>
      </c>
      <c r="H87" s="172"/>
      <c r="I87" s="172">
        <f t="shared" si="2"/>
        <v>2990</v>
      </c>
    </row>
    <row r="88" spans="1:10" ht="22.5" customHeight="1" x14ac:dyDescent="0.25">
      <c r="A88" s="23" t="s">
        <v>64</v>
      </c>
      <c r="B88" s="84">
        <v>92</v>
      </c>
      <c r="C88" s="86"/>
      <c r="D88" s="18">
        <f t="shared" si="1"/>
        <v>13248</v>
      </c>
      <c r="E88" s="172">
        <f t="shared" si="0"/>
        <v>17222.400000000001</v>
      </c>
      <c r="F88" s="171">
        <v>0.3</v>
      </c>
      <c r="H88" s="172"/>
      <c r="I88" s="172">
        <f t="shared" si="2"/>
        <v>21160</v>
      </c>
    </row>
    <row r="89" spans="1:10" ht="22.5" customHeight="1" x14ac:dyDescent="0.25">
      <c r="A89" s="23" t="s">
        <v>65</v>
      </c>
      <c r="B89" s="84">
        <v>26</v>
      </c>
      <c r="C89" s="86"/>
      <c r="D89" s="18">
        <f t="shared" si="1"/>
        <v>3744</v>
      </c>
      <c r="E89" s="172">
        <f t="shared" si="0"/>
        <v>4867.2</v>
      </c>
      <c r="F89" s="171">
        <v>0.3</v>
      </c>
      <c r="H89" s="172"/>
      <c r="I89" s="172">
        <f t="shared" si="2"/>
        <v>5980</v>
      </c>
    </row>
    <row r="90" spans="1:10" ht="39.75" customHeight="1" x14ac:dyDescent="0.25">
      <c r="A90" s="27" t="s">
        <v>66</v>
      </c>
      <c r="B90" s="85">
        <v>22</v>
      </c>
      <c r="C90" s="86"/>
      <c r="D90" s="18">
        <f t="shared" si="1"/>
        <v>3168</v>
      </c>
      <c r="E90" s="172">
        <f t="shared" si="0"/>
        <v>4118.4000000000005</v>
      </c>
      <c r="F90" s="171">
        <v>0.3</v>
      </c>
      <c r="H90" s="172"/>
      <c r="I90" s="172">
        <f t="shared" si="2"/>
        <v>5060</v>
      </c>
    </row>
    <row r="91" spans="1:10" ht="28.5" customHeight="1" x14ac:dyDescent="0.25">
      <c r="A91" s="25"/>
      <c r="B91" s="86"/>
      <c r="C91" s="86"/>
      <c r="D91" s="18"/>
      <c r="E91" s="172"/>
      <c r="F91" s="171"/>
      <c r="H91" s="172"/>
      <c r="I91" s="172"/>
    </row>
    <row r="92" spans="1:10" ht="24.95" customHeight="1" x14ac:dyDescent="0.3">
      <c r="B92" s="89"/>
      <c r="C92" s="225" t="s">
        <v>212</v>
      </c>
      <c r="D92" s="225"/>
      <c r="E92" s="225"/>
      <c r="F92" s="225"/>
      <c r="H92" s="226" t="s">
        <v>213</v>
      </c>
      <c r="I92" s="226"/>
      <c r="J92" s="226"/>
    </row>
    <row r="93" spans="1:10" ht="24.95" customHeight="1" x14ac:dyDescent="0.25">
      <c r="A93" s="28" t="s">
        <v>67</v>
      </c>
      <c r="B93" s="90"/>
      <c r="C93" s="226" t="s">
        <v>211</v>
      </c>
      <c r="D93" s="226"/>
      <c r="E93" s="227" t="s">
        <v>209</v>
      </c>
      <c r="F93" s="227"/>
      <c r="H93" s="227" t="s">
        <v>209</v>
      </c>
      <c r="I93" s="227"/>
      <c r="J93" s="227"/>
    </row>
    <row r="94" spans="1:10" ht="33" customHeight="1" x14ac:dyDescent="0.25">
      <c r="A94" s="28"/>
      <c r="B94" s="90"/>
      <c r="C94" s="145" t="s">
        <v>121</v>
      </c>
      <c r="D94" s="174" t="s">
        <v>206</v>
      </c>
      <c r="E94" s="174" t="s">
        <v>207</v>
      </c>
      <c r="F94" s="174" t="s">
        <v>208</v>
      </c>
      <c r="H94" s="174" t="s">
        <v>114</v>
      </c>
      <c r="I94" s="174" t="s">
        <v>210</v>
      </c>
      <c r="J94" s="174"/>
    </row>
    <row r="95" spans="1:10" ht="51.75" customHeight="1" x14ac:dyDescent="0.25">
      <c r="A95" s="29" t="s">
        <v>68</v>
      </c>
      <c r="B95" s="88">
        <v>37</v>
      </c>
      <c r="C95" s="180">
        <v>144</v>
      </c>
      <c r="D95" s="18">
        <f t="shared" si="1"/>
        <v>5328</v>
      </c>
      <c r="E95" s="172">
        <f t="shared" si="0"/>
        <v>6926.4000000000005</v>
      </c>
      <c r="F95" s="171">
        <v>0.3</v>
      </c>
      <c r="H95" s="181">
        <v>230</v>
      </c>
      <c r="I95" s="172">
        <f t="shared" si="2"/>
        <v>8510</v>
      </c>
    </row>
    <row r="96" spans="1:10" ht="39" customHeight="1" x14ac:dyDescent="0.25">
      <c r="A96" s="30" t="s">
        <v>69</v>
      </c>
      <c r="B96" s="84"/>
      <c r="C96" s="86"/>
      <c r="D96" s="18"/>
      <c r="E96" s="172"/>
      <c r="F96" s="171"/>
      <c r="H96" s="172"/>
      <c r="I96" s="172"/>
    </row>
    <row r="97" spans="1:9" ht="19.5" customHeight="1" x14ac:dyDescent="0.25">
      <c r="A97" s="30" t="s">
        <v>70</v>
      </c>
      <c r="B97" s="84">
        <v>12</v>
      </c>
      <c r="C97" s="86"/>
      <c r="D97" s="18">
        <f t="shared" si="1"/>
        <v>1728</v>
      </c>
      <c r="E97" s="172">
        <f t="shared" ref="E97:E136" si="3">D97*(1+F97)</f>
        <v>2246.4</v>
      </c>
      <c r="F97" s="171">
        <v>0.3</v>
      </c>
      <c r="H97" s="172"/>
      <c r="I97" s="172">
        <f t="shared" si="2"/>
        <v>2760</v>
      </c>
    </row>
    <row r="98" spans="1:9" ht="20.25" customHeight="1" x14ac:dyDescent="0.25">
      <c r="A98" s="30" t="s">
        <v>71</v>
      </c>
      <c r="B98" s="84">
        <v>18</v>
      </c>
      <c r="C98" s="86"/>
      <c r="D98" s="18">
        <f t="shared" si="1"/>
        <v>2592</v>
      </c>
      <c r="E98" s="172">
        <f t="shared" si="3"/>
        <v>3369.6</v>
      </c>
      <c r="F98" s="171">
        <v>0.3</v>
      </c>
      <c r="H98" s="172"/>
      <c r="I98" s="172">
        <f t="shared" si="2"/>
        <v>4140</v>
      </c>
    </row>
    <row r="99" spans="1:9" ht="20.25" customHeight="1" x14ac:dyDescent="0.25">
      <c r="A99" s="30" t="s">
        <v>72</v>
      </c>
      <c r="B99" s="84">
        <v>23</v>
      </c>
      <c r="C99" s="86"/>
      <c r="D99" s="18">
        <f t="shared" si="1"/>
        <v>3312</v>
      </c>
      <c r="E99" s="172">
        <f t="shared" si="3"/>
        <v>4305.6000000000004</v>
      </c>
      <c r="F99" s="171">
        <v>0.3</v>
      </c>
      <c r="H99" s="172"/>
      <c r="I99" s="172">
        <f t="shared" si="2"/>
        <v>5290</v>
      </c>
    </row>
    <row r="100" spans="1:9" ht="24.75" customHeight="1" x14ac:dyDescent="0.25">
      <c r="A100" s="30" t="s">
        <v>73</v>
      </c>
      <c r="B100" s="84">
        <v>3</v>
      </c>
      <c r="C100" s="86"/>
      <c r="D100" s="18">
        <f t="shared" si="1"/>
        <v>432</v>
      </c>
      <c r="E100" s="172">
        <f t="shared" si="3"/>
        <v>561.6</v>
      </c>
      <c r="F100" s="171">
        <v>0.3</v>
      </c>
      <c r="H100" s="172"/>
      <c r="I100" s="172">
        <f t="shared" si="2"/>
        <v>690</v>
      </c>
    </row>
    <row r="101" spans="1:9" ht="24.95" customHeight="1" x14ac:dyDescent="0.25">
      <c r="A101" s="30" t="s">
        <v>74</v>
      </c>
      <c r="B101" s="84">
        <v>12</v>
      </c>
      <c r="C101" s="86"/>
      <c r="D101" s="18">
        <f t="shared" si="1"/>
        <v>1728</v>
      </c>
      <c r="E101" s="172">
        <f t="shared" si="3"/>
        <v>2246.4</v>
      </c>
      <c r="F101" s="171">
        <v>0.3</v>
      </c>
      <c r="H101" s="172"/>
      <c r="I101" s="172">
        <f t="shared" si="2"/>
        <v>2760</v>
      </c>
    </row>
    <row r="102" spans="1:9" ht="43.5" customHeight="1" x14ac:dyDescent="0.25">
      <c r="A102" s="30" t="s">
        <v>75</v>
      </c>
      <c r="B102" s="84"/>
      <c r="C102" s="86"/>
      <c r="D102" s="18"/>
      <c r="E102" s="172"/>
      <c r="F102" s="171"/>
      <c r="H102" s="172"/>
      <c r="I102" s="172"/>
    </row>
    <row r="103" spans="1:9" ht="24.95" customHeight="1" x14ac:dyDescent="0.25">
      <c r="A103" s="30" t="s">
        <v>76</v>
      </c>
      <c r="B103" s="84">
        <v>27</v>
      </c>
      <c r="C103" s="86"/>
      <c r="D103" s="18">
        <f t="shared" si="1"/>
        <v>3888</v>
      </c>
      <c r="E103" s="172">
        <f t="shared" si="3"/>
        <v>5054.4000000000005</v>
      </c>
      <c r="F103" s="171">
        <v>0.3</v>
      </c>
      <c r="H103" s="172"/>
      <c r="I103" s="172">
        <f t="shared" si="2"/>
        <v>6210</v>
      </c>
    </row>
    <row r="104" spans="1:9" ht="42" customHeight="1" x14ac:dyDescent="0.25">
      <c r="A104" s="30" t="s">
        <v>77</v>
      </c>
      <c r="B104" s="84">
        <v>19</v>
      </c>
      <c r="C104" s="86"/>
      <c r="D104" s="18">
        <f t="shared" si="1"/>
        <v>2736</v>
      </c>
      <c r="E104" s="172">
        <f t="shared" si="3"/>
        <v>3556.8</v>
      </c>
      <c r="F104" s="171">
        <v>0.3</v>
      </c>
      <c r="H104" s="172"/>
      <c r="I104" s="172">
        <f t="shared" si="2"/>
        <v>4370</v>
      </c>
    </row>
    <row r="105" spans="1:9" ht="27" customHeight="1" x14ac:dyDescent="0.25">
      <c r="A105" s="30" t="s">
        <v>78</v>
      </c>
      <c r="B105" s="84">
        <v>15</v>
      </c>
      <c r="C105" s="86"/>
      <c r="D105" s="18">
        <f t="shared" si="1"/>
        <v>2160</v>
      </c>
      <c r="E105" s="172">
        <f t="shared" si="3"/>
        <v>2808</v>
      </c>
      <c r="F105" s="171">
        <v>0.3</v>
      </c>
      <c r="H105" s="172"/>
      <c r="I105" s="172">
        <f t="shared" si="2"/>
        <v>3450</v>
      </c>
    </row>
    <row r="106" spans="1:9" ht="33" customHeight="1" x14ac:dyDescent="0.25">
      <c r="A106" s="30" t="s">
        <v>79</v>
      </c>
      <c r="B106" s="84">
        <v>12</v>
      </c>
      <c r="C106" s="86"/>
      <c r="D106" s="18">
        <f t="shared" si="1"/>
        <v>1728</v>
      </c>
      <c r="E106" s="172">
        <f t="shared" si="3"/>
        <v>2246.4</v>
      </c>
      <c r="F106" s="171">
        <v>0.3</v>
      </c>
      <c r="H106" s="172"/>
      <c r="I106" s="172">
        <f t="shared" si="2"/>
        <v>2760</v>
      </c>
    </row>
    <row r="107" spans="1:9" ht="27.75" customHeight="1" x14ac:dyDescent="0.25">
      <c r="A107" s="30" t="s">
        <v>80</v>
      </c>
      <c r="B107" s="84">
        <v>2</v>
      </c>
      <c r="C107" s="86"/>
      <c r="D107" s="18">
        <f t="shared" si="1"/>
        <v>288</v>
      </c>
      <c r="E107" s="172">
        <f t="shared" si="3"/>
        <v>374.40000000000003</v>
      </c>
      <c r="F107" s="171">
        <v>0.3</v>
      </c>
      <c r="H107" s="172"/>
      <c r="I107" s="172">
        <f t="shared" si="2"/>
        <v>460</v>
      </c>
    </row>
    <row r="108" spans="1:9" ht="36.75" customHeight="1" x14ac:dyDescent="0.25">
      <c r="A108" s="30" t="s">
        <v>81</v>
      </c>
      <c r="B108" s="84">
        <v>2</v>
      </c>
      <c r="C108" s="86"/>
      <c r="D108" s="18">
        <f t="shared" si="1"/>
        <v>288</v>
      </c>
      <c r="E108" s="172">
        <f t="shared" si="3"/>
        <v>374.40000000000003</v>
      </c>
      <c r="F108" s="171">
        <v>0.3</v>
      </c>
      <c r="H108" s="172"/>
      <c r="I108" s="172">
        <f t="shared" si="2"/>
        <v>460</v>
      </c>
    </row>
    <row r="109" spans="1:9" ht="24.95" customHeight="1" x14ac:dyDescent="0.25">
      <c r="A109" s="31" t="s">
        <v>82</v>
      </c>
      <c r="B109" s="84">
        <v>12</v>
      </c>
      <c r="C109" s="86"/>
      <c r="D109" s="18">
        <f t="shared" si="1"/>
        <v>1728</v>
      </c>
      <c r="E109" s="172">
        <f t="shared" si="3"/>
        <v>2246.4</v>
      </c>
      <c r="F109" s="171">
        <v>0.3</v>
      </c>
      <c r="H109" s="172"/>
      <c r="I109" s="172">
        <f t="shared" si="2"/>
        <v>2760</v>
      </c>
    </row>
    <row r="110" spans="1:9" ht="36" customHeight="1" x14ac:dyDescent="0.25">
      <c r="A110" s="30" t="s">
        <v>83</v>
      </c>
      <c r="B110" s="84">
        <v>89</v>
      </c>
      <c r="C110" s="86"/>
      <c r="D110" s="18">
        <f t="shared" si="1"/>
        <v>12816</v>
      </c>
      <c r="E110" s="172">
        <f t="shared" si="3"/>
        <v>16660.8</v>
      </c>
      <c r="F110" s="171">
        <v>0.3</v>
      </c>
      <c r="H110" s="172"/>
      <c r="I110" s="172">
        <f t="shared" si="2"/>
        <v>20470</v>
      </c>
    </row>
    <row r="111" spans="1:9" ht="57" customHeight="1" x14ac:dyDescent="0.25">
      <c r="A111" s="30" t="s">
        <v>84</v>
      </c>
      <c r="B111" s="84">
        <v>36</v>
      </c>
      <c r="C111" s="86"/>
      <c r="D111" s="18">
        <f t="shared" ref="D111:D136" si="4">+B111*$C$27</f>
        <v>5184</v>
      </c>
      <c r="E111" s="172">
        <f t="shared" si="3"/>
        <v>6739.2</v>
      </c>
      <c r="F111" s="171">
        <v>0.3</v>
      </c>
      <c r="H111" s="172"/>
      <c r="I111" s="172">
        <f t="shared" ref="I111:I136" si="5">$H$27*B111</f>
        <v>8280</v>
      </c>
    </row>
    <row r="112" spans="1:9" ht="78" customHeight="1" x14ac:dyDescent="0.25">
      <c r="A112" s="31" t="s">
        <v>85</v>
      </c>
      <c r="B112" s="84"/>
      <c r="C112" s="86"/>
      <c r="D112" s="18"/>
      <c r="E112" s="172"/>
      <c r="F112" s="171"/>
      <c r="H112" s="172"/>
      <c r="I112" s="172"/>
    </row>
    <row r="113" spans="1:10" ht="57" customHeight="1" x14ac:dyDescent="0.25">
      <c r="A113" s="32" t="s">
        <v>86</v>
      </c>
      <c r="B113" s="91"/>
      <c r="C113" s="92"/>
      <c r="D113" s="18"/>
      <c r="E113" s="172"/>
      <c r="F113" s="171"/>
      <c r="H113" s="172"/>
      <c r="I113" s="172"/>
    </row>
    <row r="114" spans="1:10" ht="57" customHeight="1" x14ac:dyDescent="0.25">
      <c r="A114" s="33"/>
      <c r="B114" s="92"/>
      <c r="C114" s="92"/>
      <c r="D114" s="18"/>
      <c r="E114" s="172"/>
      <c r="F114" s="171"/>
      <c r="H114" s="172"/>
      <c r="I114" s="172"/>
    </row>
    <row r="115" spans="1:10" ht="30.75" customHeight="1" x14ac:dyDescent="0.3">
      <c r="A115" s="33"/>
      <c r="B115" s="92"/>
      <c r="C115" s="225" t="s">
        <v>212</v>
      </c>
      <c r="D115" s="225"/>
      <c r="E115" s="225"/>
      <c r="F115" s="225"/>
      <c r="H115" s="226" t="s">
        <v>213</v>
      </c>
      <c r="I115" s="226"/>
      <c r="J115" s="226"/>
    </row>
    <row r="116" spans="1:10" ht="18" x14ac:dyDescent="0.25">
      <c r="A116" s="28" t="s">
        <v>20</v>
      </c>
      <c r="B116" s="90"/>
      <c r="C116" s="226" t="s">
        <v>211</v>
      </c>
      <c r="D116" s="226"/>
      <c r="E116" s="227" t="s">
        <v>209</v>
      </c>
      <c r="F116" s="227"/>
      <c r="H116" s="227" t="s">
        <v>209</v>
      </c>
      <c r="I116" s="227"/>
      <c r="J116" s="227"/>
    </row>
    <row r="117" spans="1:10" ht="26.25" x14ac:dyDescent="0.25">
      <c r="A117" s="28"/>
      <c r="B117" s="93"/>
      <c r="C117" s="145" t="s">
        <v>121</v>
      </c>
      <c r="D117" s="174" t="s">
        <v>206</v>
      </c>
      <c r="E117" s="174" t="s">
        <v>207</v>
      </c>
      <c r="F117" s="174" t="s">
        <v>208</v>
      </c>
      <c r="H117" s="174" t="s">
        <v>114</v>
      </c>
      <c r="I117" s="174" t="s">
        <v>210</v>
      </c>
      <c r="J117" s="174"/>
    </row>
    <row r="118" spans="1:10" ht="24.95" customHeight="1" x14ac:dyDescent="0.25">
      <c r="A118" s="34" t="s">
        <v>87</v>
      </c>
      <c r="B118" s="94"/>
      <c r="C118" s="180">
        <v>144</v>
      </c>
      <c r="D118" s="18"/>
      <c r="E118" s="172"/>
      <c r="F118" s="171"/>
      <c r="H118" s="172"/>
      <c r="I118" s="172"/>
    </row>
    <row r="119" spans="1:10" ht="60" customHeight="1" x14ac:dyDescent="0.25">
      <c r="A119" s="35" t="s">
        <v>88</v>
      </c>
      <c r="B119" s="95"/>
      <c r="C119" s="92"/>
      <c r="D119" s="18"/>
      <c r="E119" s="172"/>
      <c r="F119" s="171"/>
      <c r="H119" s="172"/>
      <c r="I119" s="172"/>
    </row>
    <row r="120" spans="1:10" s="37" customFormat="1" ht="96" customHeight="1" x14ac:dyDescent="0.25">
      <c r="A120" s="36" t="s">
        <v>89</v>
      </c>
      <c r="B120" s="96"/>
      <c r="C120" s="103"/>
      <c r="D120" s="18"/>
      <c r="E120" s="172"/>
      <c r="F120" s="171"/>
      <c r="H120" s="179"/>
      <c r="I120" s="172"/>
    </row>
    <row r="121" spans="1:10" ht="21.75" customHeight="1" x14ac:dyDescent="0.25">
      <c r="A121" s="23" t="s">
        <v>90</v>
      </c>
      <c r="B121" s="96"/>
      <c r="C121" s="103"/>
      <c r="D121" s="18"/>
      <c r="E121" s="172"/>
      <c r="F121" s="171"/>
      <c r="H121" s="172"/>
      <c r="I121" s="172"/>
    </row>
    <row r="122" spans="1:10" ht="35.25" customHeight="1" x14ac:dyDescent="0.25">
      <c r="A122" s="23" t="s">
        <v>118</v>
      </c>
      <c r="B122" s="96">
        <v>9</v>
      </c>
      <c r="C122" s="103"/>
      <c r="D122" s="18">
        <f t="shared" si="4"/>
        <v>1296</v>
      </c>
      <c r="E122" s="172">
        <f t="shared" si="3"/>
        <v>1684.8</v>
      </c>
      <c r="F122" s="171">
        <v>0.3</v>
      </c>
      <c r="H122" s="172"/>
      <c r="I122" s="172">
        <f t="shared" si="5"/>
        <v>2070</v>
      </c>
    </row>
    <row r="123" spans="1:10" ht="39" customHeight="1" x14ac:dyDescent="0.25">
      <c r="A123" s="27" t="s">
        <v>119</v>
      </c>
      <c r="B123" s="97"/>
      <c r="C123" s="103"/>
      <c r="D123" s="18"/>
      <c r="E123" s="172"/>
      <c r="F123" s="171"/>
      <c r="H123" s="172"/>
      <c r="I123" s="172"/>
    </row>
    <row r="124" spans="1:10" ht="24.95" customHeight="1" x14ac:dyDescent="0.2">
      <c r="B124" s="89"/>
      <c r="C124" s="89"/>
      <c r="D124" s="18"/>
      <c r="E124" s="172"/>
      <c r="F124" s="171"/>
      <c r="H124" s="172"/>
      <c r="I124" s="172"/>
    </row>
    <row r="125" spans="1:10" ht="38.25" customHeight="1" x14ac:dyDescent="0.2">
      <c r="B125" s="89"/>
      <c r="C125" s="89"/>
      <c r="D125" s="18"/>
      <c r="E125" s="172"/>
      <c r="F125" s="171"/>
      <c r="H125" s="172"/>
      <c r="I125" s="172"/>
    </row>
    <row r="126" spans="1:10" ht="24.95" customHeight="1" x14ac:dyDescent="0.3">
      <c r="A126" s="10"/>
      <c r="B126" s="87"/>
      <c r="C126" s="225" t="s">
        <v>212</v>
      </c>
      <c r="D126" s="225"/>
      <c r="E126" s="225"/>
      <c r="F126" s="225"/>
      <c r="H126" s="226" t="s">
        <v>213</v>
      </c>
      <c r="I126" s="226"/>
      <c r="J126" s="226"/>
    </row>
    <row r="127" spans="1:10" ht="24.95" customHeight="1" x14ac:dyDescent="0.25">
      <c r="A127" s="10" t="s">
        <v>21</v>
      </c>
      <c r="B127" s="87"/>
      <c r="C127" s="226" t="s">
        <v>211</v>
      </c>
      <c r="D127" s="226"/>
      <c r="E127" s="227" t="s">
        <v>209</v>
      </c>
      <c r="F127" s="227"/>
      <c r="H127" s="227" t="s">
        <v>209</v>
      </c>
      <c r="I127" s="227"/>
      <c r="J127" s="227"/>
    </row>
    <row r="128" spans="1:10" ht="24.95" customHeight="1" x14ac:dyDescent="0.25">
      <c r="A128" s="10"/>
      <c r="B128" s="87"/>
      <c r="C128" s="145" t="s">
        <v>121</v>
      </c>
      <c r="D128" s="174" t="s">
        <v>206</v>
      </c>
      <c r="E128" s="174" t="s">
        <v>207</v>
      </c>
      <c r="F128" s="174" t="s">
        <v>208</v>
      </c>
      <c r="H128" s="174" t="s">
        <v>114</v>
      </c>
      <c r="I128" s="174" t="s">
        <v>210</v>
      </c>
      <c r="J128" s="174"/>
    </row>
    <row r="129" spans="1:9" ht="24.95" customHeight="1" x14ac:dyDescent="0.25">
      <c r="A129" s="38" t="s">
        <v>91</v>
      </c>
      <c r="B129" s="98"/>
      <c r="C129" s="180">
        <v>144</v>
      </c>
      <c r="D129" s="18"/>
      <c r="E129" s="172"/>
      <c r="F129" s="171"/>
      <c r="H129" s="181">
        <v>230</v>
      </c>
      <c r="I129" s="172"/>
    </row>
    <row r="130" spans="1:9" ht="24.95" customHeight="1" x14ac:dyDescent="0.25">
      <c r="A130" s="39" t="s">
        <v>92</v>
      </c>
      <c r="B130" s="99"/>
      <c r="C130" s="104"/>
      <c r="D130" s="18"/>
      <c r="E130" s="172"/>
      <c r="F130" s="171"/>
      <c r="H130" s="172"/>
      <c r="I130" s="172"/>
    </row>
    <row r="131" spans="1:9" ht="24.95" customHeight="1" x14ac:dyDescent="0.25">
      <c r="A131" s="40" t="s">
        <v>93</v>
      </c>
      <c r="B131" s="100">
        <v>15</v>
      </c>
      <c r="C131" s="104"/>
      <c r="D131" s="18">
        <f t="shared" si="4"/>
        <v>2160</v>
      </c>
      <c r="E131" s="172">
        <f t="shared" si="3"/>
        <v>2808</v>
      </c>
      <c r="F131" s="171">
        <v>0.3</v>
      </c>
      <c r="H131" s="172"/>
      <c r="I131" s="172">
        <f t="shared" si="5"/>
        <v>3450</v>
      </c>
    </row>
    <row r="132" spans="1:9" ht="24.95" customHeight="1" x14ac:dyDescent="0.2">
      <c r="B132" s="89"/>
      <c r="C132" s="89"/>
      <c r="D132" s="18"/>
      <c r="E132" s="172"/>
      <c r="F132" s="171"/>
      <c r="H132" s="172"/>
      <c r="I132" s="172"/>
    </row>
    <row r="133" spans="1:9" ht="24.95" customHeight="1" x14ac:dyDescent="0.25">
      <c r="A133" s="28" t="s">
        <v>22</v>
      </c>
      <c r="B133" s="90"/>
      <c r="C133" s="90"/>
      <c r="D133" s="18"/>
      <c r="E133" s="172"/>
      <c r="F133" s="171"/>
      <c r="H133" s="172"/>
      <c r="I133" s="172"/>
    </row>
    <row r="134" spans="1:9" ht="24.95" customHeight="1" x14ac:dyDescent="0.2">
      <c r="B134" s="89"/>
      <c r="C134" s="89"/>
      <c r="D134" s="18"/>
      <c r="E134" s="172"/>
      <c r="F134" s="171"/>
      <c r="H134" s="172"/>
      <c r="I134" s="172"/>
    </row>
    <row r="135" spans="1:9" ht="31.5" x14ac:dyDescent="0.25">
      <c r="A135" s="41" t="s">
        <v>94</v>
      </c>
      <c r="B135" s="88">
        <v>15</v>
      </c>
      <c r="C135" s="86"/>
      <c r="D135" s="18">
        <f t="shared" si="4"/>
        <v>2160</v>
      </c>
      <c r="E135" s="172">
        <f t="shared" si="3"/>
        <v>2808</v>
      </c>
      <c r="F135" s="171">
        <v>0.3</v>
      </c>
      <c r="H135" s="172"/>
      <c r="I135" s="172">
        <f t="shared" si="5"/>
        <v>3450</v>
      </c>
    </row>
    <row r="136" spans="1:9" ht="31.5" x14ac:dyDescent="0.25">
      <c r="A136" s="42" t="s">
        <v>95</v>
      </c>
      <c r="B136" s="84">
        <v>110</v>
      </c>
      <c r="C136" s="86"/>
      <c r="D136" s="18">
        <f t="shared" si="4"/>
        <v>15840</v>
      </c>
      <c r="E136" s="172">
        <f t="shared" si="3"/>
        <v>20592</v>
      </c>
      <c r="F136" s="171">
        <v>0.3</v>
      </c>
      <c r="H136" s="172"/>
      <c r="I136" s="172">
        <f t="shared" si="5"/>
        <v>25300</v>
      </c>
    </row>
    <row r="137" spans="1:9" ht="33.75" customHeight="1" x14ac:dyDescent="0.25">
      <c r="A137" s="43" t="s">
        <v>96</v>
      </c>
      <c r="B137" s="84"/>
      <c r="C137" s="86"/>
      <c r="D137" s="18"/>
      <c r="E137" s="172"/>
      <c r="F137" s="171"/>
      <c r="H137" s="172"/>
      <c r="I137" s="172"/>
    </row>
    <row r="138" spans="1:9" ht="36" customHeight="1" x14ac:dyDescent="0.25">
      <c r="A138" s="44" t="s">
        <v>97</v>
      </c>
      <c r="B138" s="85"/>
      <c r="C138" s="86"/>
      <c r="D138" s="18"/>
      <c r="E138" s="172"/>
      <c r="F138" s="171"/>
      <c r="H138" s="172"/>
      <c r="I138" s="172"/>
    </row>
    <row r="139" spans="1:9" ht="24.75" customHeight="1" x14ac:dyDescent="0.25">
      <c r="A139" s="45"/>
      <c r="B139" s="83"/>
      <c r="C139" s="83"/>
      <c r="F139" s="171"/>
    </row>
    <row r="140" spans="1:9" ht="30" customHeight="1" x14ac:dyDescent="0.25">
      <c r="A140" s="236" t="s">
        <v>219</v>
      </c>
      <c r="B140" s="101"/>
      <c r="F140" s="171"/>
    </row>
    <row r="141" spans="1:9" ht="30" customHeight="1" x14ac:dyDescent="0.25">
      <c r="A141" s="236"/>
      <c r="B141" s="101"/>
      <c r="F141" s="171"/>
    </row>
    <row r="142" spans="1:9" ht="36" customHeight="1" x14ac:dyDescent="0.25">
      <c r="A142" s="235" t="s">
        <v>217</v>
      </c>
      <c r="B142" s="238" t="s">
        <v>220</v>
      </c>
      <c r="F142" s="171"/>
    </row>
    <row r="143" spans="1:9" ht="21.75" customHeight="1" x14ac:dyDescent="0.25">
      <c r="A143" s="237" t="s">
        <v>218</v>
      </c>
      <c r="B143" s="239" t="s">
        <v>220</v>
      </c>
    </row>
    <row r="144" spans="1:9" ht="18" customHeight="1" x14ac:dyDescent="0.2">
      <c r="A144" s="70"/>
      <c r="B144" s="101"/>
    </row>
  </sheetData>
  <sheetProtection selectLockedCells="1" selectUnlockedCells="1"/>
  <mergeCells count="30">
    <mergeCell ref="H116:J116"/>
    <mergeCell ref="H126:J126"/>
    <mergeCell ref="H127:J127"/>
    <mergeCell ref="C126:F126"/>
    <mergeCell ref="C127:D127"/>
    <mergeCell ref="E127:F127"/>
    <mergeCell ref="H40:J40"/>
    <mergeCell ref="H41:J41"/>
    <mergeCell ref="H75:J75"/>
    <mergeCell ref="H76:J76"/>
    <mergeCell ref="H92:J92"/>
    <mergeCell ref="H93:J93"/>
    <mergeCell ref="H115:J115"/>
    <mergeCell ref="E93:F93"/>
    <mergeCell ref="C93:D93"/>
    <mergeCell ref="C75:F75"/>
    <mergeCell ref="C76:D76"/>
    <mergeCell ref="E76:F76"/>
    <mergeCell ref="C40:F40"/>
    <mergeCell ref="C41:D41"/>
    <mergeCell ref="E41:F41"/>
    <mergeCell ref="C115:F115"/>
    <mergeCell ref="C116:D116"/>
    <mergeCell ref="E116:F116"/>
    <mergeCell ref="C92:F92"/>
    <mergeCell ref="C24:F24"/>
    <mergeCell ref="H24:J24"/>
    <mergeCell ref="C25:D25"/>
    <mergeCell ref="E25:F25"/>
    <mergeCell ref="H25:J25"/>
  </mergeCells>
  <pageMargins left="0.7" right="0.7" top="0.75" bottom="0.75" header="0.3" footer="0.3"/>
  <pageSetup paperSize="9" scale="54" firstPageNumber="0" fitToHeight="0" orientation="landscape" r:id="rId1"/>
  <headerFooter alignWithMargins="0">
    <oddHeader xml:space="preserve">&amp;RProyecto Comision de Actuación Profesional </oddHeader>
    <oddFooter>&amp;R&amp;P</oddFooter>
  </headerFooter>
  <rowBreaks count="3" manualBreakCount="3">
    <brk id="39" max="10" man="1"/>
    <brk id="74" max="10" man="1"/>
    <brk id="11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workbookViewId="0">
      <selection activeCell="M1" sqref="M1:M1048576"/>
    </sheetView>
  </sheetViews>
  <sheetFormatPr baseColWidth="10" defaultColWidth="9.140625" defaultRowHeight="12.75" x14ac:dyDescent="0.2"/>
  <cols>
    <col min="1" max="1" width="16.85546875" customWidth="1"/>
    <col min="2" max="2" width="17.28515625" customWidth="1"/>
    <col min="3" max="3" width="1.28515625" customWidth="1"/>
    <col min="4" max="4" width="12.85546875" customWidth="1"/>
    <col min="5" max="5" width="17.7109375" bestFit="1" customWidth="1"/>
    <col min="6" max="7" width="24.7109375" customWidth="1"/>
    <col min="8" max="8" width="15.7109375" bestFit="1" customWidth="1"/>
    <col min="9" max="9" width="14.140625" style="46" customWidth="1"/>
    <col min="10" max="10" width="26.140625" style="47" customWidth="1"/>
    <col min="11" max="11" width="2.85546875" customWidth="1"/>
    <col min="12" max="12" width="11.42578125" customWidth="1"/>
    <col min="13" max="13" width="17.140625" customWidth="1"/>
    <col min="14" max="14" width="20.28515625" customWidth="1"/>
    <col min="15" max="255" width="11.42578125" customWidth="1"/>
  </cols>
  <sheetData>
    <row r="1" spans="1:14" x14ac:dyDescent="0.2">
      <c r="A1" s="2" t="s">
        <v>0</v>
      </c>
    </row>
    <row r="2" spans="1:14" x14ac:dyDescent="0.2">
      <c r="A2" s="3" t="s">
        <v>1</v>
      </c>
    </row>
    <row r="3" spans="1:14" x14ac:dyDescent="0.2">
      <c r="A3" s="4" t="s">
        <v>2</v>
      </c>
    </row>
    <row r="4" spans="1:14" x14ac:dyDescent="0.2">
      <c r="E4" s="19"/>
    </row>
    <row r="7" spans="1:14" ht="15.75" x14ac:dyDescent="0.25">
      <c r="A7" s="228" t="s">
        <v>215</v>
      </c>
      <c r="B7" s="228"/>
      <c r="C7" s="228"/>
      <c r="D7" s="228"/>
      <c r="E7" s="228"/>
      <c r="F7" s="228"/>
      <c r="G7" s="149"/>
      <c r="I7" s="228" t="s">
        <v>214</v>
      </c>
      <c r="J7" s="228"/>
      <c r="K7" s="228"/>
      <c r="L7" s="228"/>
      <c r="M7" s="228"/>
      <c r="N7" s="228"/>
    </row>
    <row r="8" spans="1:14" ht="13.5" thickBot="1" x14ac:dyDescent="0.25"/>
    <row r="9" spans="1:14" ht="16.5" thickBot="1" x14ac:dyDescent="0.3">
      <c r="A9" s="64"/>
      <c r="B9" s="150"/>
      <c r="C9" s="151"/>
      <c r="D9" s="64"/>
      <c r="E9" s="66"/>
      <c r="F9" s="64"/>
      <c r="G9" s="64"/>
      <c r="I9" s="229" t="s">
        <v>216</v>
      </c>
      <c r="J9" s="230"/>
      <c r="K9" s="212"/>
      <c r="L9" s="213">
        <v>0.3</v>
      </c>
      <c r="M9" s="37"/>
      <c r="N9" s="37"/>
    </row>
    <row r="10" spans="1:14" ht="15.75" x14ac:dyDescent="0.25">
      <c r="A10" s="64"/>
      <c r="B10" s="150"/>
      <c r="C10" s="151"/>
      <c r="D10" s="64"/>
      <c r="E10" s="66"/>
      <c r="F10" s="64"/>
      <c r="G10" s="64"/>
      <c r="I10" s="173"/>
      <c r="J10" s="173"/>
      <c r="L10" s="171"/>
    </row>
    <row r="11" spans="1:14" ht="16.5" thickBot="1" x14ac:dyDescent="0.3">
      <c r="A11" s="64"/>
      <c r="B11" s="150"/>
      <c r="C11" s="151"/>
      <c r="D11" s="64"/>
      <c r="E11" s="66"/>
      <c r="F11" s="64"/>
      <c r="G11" s="64"/>
      <c r="I11"/>
      <c r="J11"/>
    </row>
    <row r="12" spans="1:14" ht="15.75" x14ac:dyDescent="0.25">
      <c r="A12" s="48" t="s">
        <v>98</v>
      </c>
      <c r="B12" s="49"/>
      <c r="C12" s="50"/>
      <c r="D12" s="231" t="s">
        <v>99</v>
      </c>
      <c r="E12" s="231"/>
      <c r="F12" s="231"/>
      <c r="G12" s="197"/>
      <c r="I12" s="48" t="s">
        <v>98</v>
      </c>
      <c r="J12" s="49"/>
      <c r="K12" s="50"/>
      <c r="L12" s="231" t="s">
        <v>99</v>
      </c>
      <c r="M12" s="231"/>
      <c r="N12" s="231"/>
    </row>
    <row r="13" spans="1:14" ht="15.75" x14ac:dyDescent="0.25">
      <c r="A13" s="51" t="s">
        <v>100</v>
      </c>
      <c r="B13" s="52"/>
      <c r="C13" s="53"/>
      <c r="D13" s="51"/>
      <c r="E13" s="52"/>
      <c r="F13" s="53"/>
      <c r="G13" s="52"/>
      <c r="I13" s="51" t="s">
        <v>100</v>
      </c>
      <c r="J13" s="52"/>
      <c r="K13" s="53"/>
      <c r="L13" s="51"/>
      <c r="M13" s="52"/>
      <c r="N13" s="53"/>
    </row>
    <row r="14" spans="1:14" ht="16.5" thickBot="1" x14ac:dyDescent="0.3">
      <c r="A14" s="51"/>
      <c r="B14" s="52"/>
      <c r="C14" s="53"/>
      <c r="D14" s="51"/>
      <c r="E14" s="52"/>
      <c r="F14" s="53"/>
      <c r="G14" s="52"/>
      <c r="I14" s="51"/>
      <c r="J14" s="52"/>
      <c r="K14" s="53"/>
      <c r="L14" s="51"/>
      <c r="M14" s="52"/>
      <c r="N14" s="53"/>
    </row>
    <row r="15" spans="1:14" ht="15.75" x14ac:dyDescent="0.25">
      <c r="A15" s="152" t="s">
        <v>101</v>
      </c>
      <c r="B15" s="153" t="s">
        <v>102</v>
      </c>
      <c r="C15" s="154"/>
      <c r="D15" s="155" t="s">
        <v>103</v>
      </c>
      <c r="E15" s="156" t="s">
        <v>104</v>
      </c>
      <c r="F15" s="157" t="s">
        <v>105</v>
      </c>
      <c r="G15" s="197"/>
      <c r="I15" s="189" t="s">
        <v>101</v>
      </c>
      <c r="J15" s="183" t="s">
        <v>102</v>
      </c>
      <c r="K15" s="190"/>
      <c r="L15" s="182" t="s">
        <v>103</v>
      </c>
      <c r="M15" s="183" t="s">
        <v>104</v>
      </c>
      <c r="N15" s="184" t="s">
        <v>105</v>
      </c>
    </row>
    <row r="16" spans="1:14" ht="16.5" thickBot="1" x14ac:dyDescent="0.3">
      <c r="A16" s="158"/>
      <c r="B16" s="62"/>
      <c r="C16" s="56"/>
      <c r="D16" s="61" t="s">
        <v>106</v>
      </c>
      <c r="E16" s="62" t="s">
        <v>107</v>
      </c>
      <c r="F16" s="159" t="s">
        <v>108</v>
      </c>
      <c r="G16" s="197"/>
      <c r="I16" s="185"/>
      <c r="J16" s="186"/>
      <c r="K16" s="191"/>
      <c r="L16" s="187" t="s">
        <v>106</v>
      </c>
      <c r="M16" s="186" t="s">
        <v>107</v>
      </c>
      <c r="N16" s="188" t="s">
        <v>108</v>
      </c>
    </row>
    <row r="17" spans="1:14" ht="15.75" x14ac:dyDescent="0.25">
      <c r="A17" s="160">
        <v>1</v>
      </c>
      <c r="B17" s="64">
        <v>397490</v>
      </c>
      <c r="C17" s="65"/>
      <c r="D17" s="64">
        <v>5760</v>
      </c>
      <c r="E17" s="66">
        <v>1.7000000000000001E-2</v>
      </c>
      <c r="F17" s="161">
        <v>1</v>
      </c>
      <c r="G17" s="150"/>
      <c r="I17" s="160">
        <v>1</v>
      </c>
      <c r="J17" s="64">
        <f>B17*(1+$L$9)</f>
        <v>516737</v>
      </c>
      <c r="K17" s="65"/>
      <c r="L17" s="64">
        <f>D17*(1+$L$9)</f>
        <v>7488</v>
      </c>
      <c r="M17" s="66">
        <f>E17*(1+$L$9)</f>
        <v>2.2100000000000002E-2</v>
      </c>
      <c r="N17" s="161">
        <v>1</v>
      </c>
    </row>
    <row r="18" spans="1:14" ht="15.75" x14ac:dyDescent="0.25">
      <c r="A18" s="162">
        <v>397491</v>
      </c>
      <c r="B18" s="64">
        <v>794980</v>
      </c>
      <c r="C18" s="67"/>
      <c r="D18" s="64">
        <v>13868.775599999999</v>
      </c>
      <c r="E18" s="66">
        <v>1.4999999999999999E-2</v>
      </c>
      <c r="F18" s="163">
        <v>397491</v>
      </c>
      <c r="G18" s="64"/>
      <c r="I18" s="162">
        <f>A18*(1+$L$9)</f>
        <v>516738.30000000005</v>
      </c>
      <c r="J18" s="64">
        <f t="shared" ref="J18:J28" si="0">B18*(1+$L$9)</f>
        <v>1033474</v>
      </c>
      <c r="K18" s="67"/>
      <c r="L18" s="64">
        <f t="shared" ref="L18:L29" si="1">D18*(1+$L$9)</f>
        <v>18029.40828</v>
      </c>
      <c r="M18" s="66">
        <f t="shared" ref="M18:M29" si="2">E18*(1+$L$9)</f>
        <v>1.95E-2</v>
      </c>
      <c r="N18" s="163">
        <f>F18*(1+$L$9)</f>
        <v>516738.30000000005</v>
      </c>
    </row>
    <row r="19" spans="1:14" ht="15.75" x14ac:dyDescent="0.25">
      <c r="A19" s="162">
        <v>794981</v>
      </c>
      <c r="B19" s="64">
        <v>1589960</v>
      </c>
      <c r="C19" s="67"/>
      <c r="D19" s="64">
        <v>21023.577600000001</v>
      </c>
      <c r="E19" s="66">
        <v>1.2500000000000001E-2</v>
      </c>
      <c r="F19" s="163">
        <v>794981</v>
      </c>
      <c r="G19" s="64"/>
      <c r="I19" s="162">
        <f t="shared" ref="I19:I29" si="3">A19*(1+$L$9)</f>
        <v>1033475.3</v>
      </c>
      <c r="J19" s="64">
        <f t="shared" si="0"/>
        <v>2066948</v>
      </c>
      <c r="K19" s="67"/>
      <c r="L19" s="64">
        <f t="shared" si="1"/>
        <v>27330.650880000001</v>
      </c>
      <c r="M19" s="66">
        <f t="shared" si="2"/>
        <v>1.6250000000000001E-2</v>
      </c>
      <c r="N19" s="163">
        <f t="shared" ref="N19:N29" si="4">F19*(1+$L$9)</f>
        <v>1033475.3</v>
      </c>
    </row>
    <row r="20" spans="1:14" ht="15.75" x14ac:dyDescent="0.25">
      <c r="A20" s="162">
        <v>1589961</v>
      </c>
      <c r="B20" s="64">
        <v>3179920</v>
      </c>
      <c r="C20" s="67"/>
      <c r="D20" s="64">
        <v>32948.262600000002</v>
      </c>
      <c r="E20" s="66">
        <v>5.0000000000000001E-3</v>
      </c>
      <c r="F20" s="163">
        <v>1589961</v>
      </c>
      <c r="G20" s="64"/>
      <c r="I20" s="162">
        <f t="shared" si="3"/>
        <v>2066949.3</v>
      </c>
      <c r="J20" s="64">
        <f t="shared" si="0"/>
        <v>4133896</v>
      </c>
      <c r="K20" s="67"/>
      <c r="L20" s="64">
        <f t="shared" si="1"/>
        <v>42832.741380000007</v>
      </c>
      <c r="M20" s="66">
        <f t="shared" si="2"/>
        <v>6.5000000000000006E-3</v>
      </c>
      <c r="N20" s="163">
        <f t="shared" si="4"/>
        <v>2066949.3</v>
      </c>
    </row>
    <row r="21" spans="1:14" ht="15.75" x14ac:dyDescent="0.25">
      <c r="A21" s="162">
        <v>3179921</v>
      </c>
      <c r="B21" s="64">
        <v>6359840</v>
      </c>
      <c r="C21" s="67"/>
      <c r="D21" s="64">
        <v>42488.016600000003</v>
      </c>
      <c r="E21" s="66">
        <v>4.0000000000000001E-3</v>
      </c>
      <c r="F21" s="163">
        <v>3179921</v>
      </c>
      <c r="G21" s="64"/>
      <c r="I21" s="162">
        <f t="shared" si="3"/>
        <v>4133897.3000000003</v>
      </c>
      <c r="J21" s="64">
        <f t="shared" si="0"/>
        <v>8267792</v>
      </c>
      <c r="K21" s="67"/>
      <c r="L21" s="64">
        <f t="shared" si="1"/>
        <v>55234.421580000002</v>
      </c>
      <c r="M21" s="66">
        <f t="shared" si="2"/>
        <v>5.2000000000000006E-3</v>
      </c>
      <c r="N21" s="163">
        <f t="shared" si="4"/>
        <v>4133897.3000000003</v>
      </c>
    </row>
    <row r="22" spans="1:14" ht="15.75" x14ac:dyDescent="0.25">
      <c r="A22" s="162">
        <v>6359841</v>
      </c>
      <c r="B22" s="64">
        <v>12719680</v>
      </c>
      <c r="C22" s="67"/>
      <c r="D22" s="64">
        <v>57751.627800000002</v>
      </c>
      <c r="E22" s="66">
        <v>2.5000000000000001E-3</v>
      </c>
      <c r="F22" s="163">
        <v>6359841</v>
      </c>
      <c r="G22" s="64"/>
      <c r="I22" s="162">
        <f t="shared" si="3"/>
        <v>8267793.3000000007</v>
      </c>
      <c r="J22" s="64">
        <f t="shared" si="0"/>
        <v>16535584</v>
      </c>
      <c r="K22" s="67"/>
      <c r="L22" s="64">
        <f t="shared" si="1"/>
        <v>75077.116139999998</v>
      </c>
      <c r="M22" s="66">
        <f t="shared" si="2"/>
        <v>3.2500000000000003E-3</v>
      </c>
      <c r="N22" s="163">
        <f t="shared" si="4"/>
        <v>8267793.3000000007</v>
      </c>
    </row>
    <row r="23" spans="1:14" ht="15.75" x14ac:dyDescent="0.25">
      <c r="A23" s="162">
        <v>12719681</v>
      </c>
      <c r="B23" s="64">
        <v>25439360</v>
      </c>
      <c r="C23" s="67"/>
      <c r="D23" s="64">
        <v>76831.144799999995</v>
      </c>
      <c r="E23" s="66">
        <v>2E-3</v>
      </c>
      <c r="F23" s="163">
        <v>12719681</v>
      </c>
      <c r="G23" s="64"/>
      <c r="I23" s="162">
        <f t="shared" si="3"/>
        <v>16535585.300000001</v>
      </c>
      <c r="J23" s="64">
        <f t="shared" si="0"/>
        <v>33071168</v>
      </c>
      <c r="K23" s="67"/>
      <c r="L23" s="64">
        <f t="shared" si="1"/>
        <v>99880.488239999991</v>
      </c>
      <c r="M23" s="66">
        <f t="shared" si="2"/>
        <v>2.6000000000000003E-3</v>
      </c>
      <c r="N23" s="163">
        <f t="shared" si="4"/>
        <v>16535585.300000001</v>
      </c>
    </row>
    <row r="24" spans="1:14" ht="15.75" x14ac:dyDescent="0.25">
      <c r="A24" s="162">
        <v>25439361</v>
      </c>
      <c r="B24" s="64">
        <v>50878720</v>
      </c>
      <c r="C24" s="67"/>
      <c r="D24" s="64">
        <v>107358.3744</v>
      </c>
      <c r="E24" s="66">
        <v>1.5E-3</v>
      </c>
      <c r="F24" s="163">
        <v>25439361</v>
      </c>
      <c r="G24" s="64"/>
      <c r="I24" s="162">
        <f t="shared" si="3"/>
        <v>33071169.300000001</v>
      </c>
      <c r="J24" s="64">
        <f t="shared" si="0"/>
        <v>66142336</v>
      </c>
      <c r="K24" s="67"/>
      <c r="L24" s="64">
        <f t="shared" si="1"/>
        <v>139565.88672000001</v>
      </c>
      <c r="M24" s="66">
        <f t="shared" si="2"/>
        <v>1.9500000000000001E-3</v>
      </c>
      <c r="N24" s="163">
        <f t="shared" si="4"/>
        <v>33071169.300000001</v>
      </c>
    </row>
    <row r="25" spans="1:14" ht="15.75" x14ac:dyDescent="0.25">
      <c r="A25" s="162">
        <v>50878721</v>
      </c>
      <c r="B25" s="64">
        <v>101757440</v>
      </c>
      <c r="C25" s="67"/>
      <c r="D25" s="64">
        <v>153149.2206</v>
      </c>
      <c r="E25" s="66">
        <v>1E-3</v>
      </c>
      <c r="F25" s="163">
        <v>50878721</v>
      </c>
      <c r="G25" s="64"/>
      <c r="I25" s="162">
        <f t="shared" si="3"/>
        <v>66142337.300000004</v>
      </c>
      <c r="J25" s="64">
        <f t="shared" si="0"/>
        <v>132284672</v>
      </c>
      <c r="K25" s="67"/>
      <c r="L25" s="64">
        <f t="shared" si="1"/>
        <v>199093.98678000001</v>
      </c>
      <c r="M25" s="66">
        <f t="shared" si="2"/>
        <v>1.3000000000000002E-3</v>
      </c>
      <c r="N25" s="163">
        <f t="shared" si="4"/>
        <v>66142337.300000004</v>
      </c>
    </row>
    <row r="26" spans="1:14" ht="15.75" x14ac:dyDescent="0.25">
      <c r="A26" s="162">
        <v>101757441</v>
      </c>
      <c r="B26" s="64">
        <v>203514880</v>
      </c>
      <c r="C26" s="67"/>
      <c r="D26" s="64">
        <v>214203.68340000001</v>
      </c>
      <c r="E26" s="66">
        <v>8.9999999999999998E-4</v>
      </c>
      <c r="F26" s="163">
        <v>101757441</v>
      </c>
      <c r="G26" s="64"/>
      <c r="I26" s="162">
        <f t="shared" si="3"/>
        <v>132284673.30000001</v>
      </c>
      <c r="J26" s="64">
        <f t="shared" si="0"/>
        <v>264569344</v>
      </c>
      <c r="K26" s="67"/>
      <c r="L26" s="64">
        <f t="shared" si="1"/>
        <v>278464.78842</v>
      </c>
      <c r="M26" s="66">
        <f t="shared" si="2"/>
        <v>1.17E-3</v>
      </c>
      <c r="N26" s="163">
        <f t="shared" si="4"/>
        <v>132284673.30000001</v>
      </c>
    </row>
    <row r="27" spans="1:14" ht="15.75" x14ac:dyDescent="0.25">
      <c r="A27" s="162">
        <v>203514881</v>
      </c>
      <c r="B27" s="64">
        <v>407029760</v>
      </c>
      <c r="C27" s="67"/>
      <c r="D27" s="64">
        <v>324101.71752000001</v>
      </c>
      <c r="E27" s="66">
        <v>8.0000000000000004E-4</v>
      </c>
      <c r="F27" s="163">
        <v>203514881</v>
      </c>
      <c r="G27" s="64"/>
      <c r="I27" s="162">
        <f t="shared" si="3"/>
        <v>264569345.30000001</v>
      </c>
      <c r="J27" s="64">
        <f t="shared" si="0"/>
        <v>529138688</v>
      </c>
      <c r="K27" s="67"/>
      <c r="L27" s="64">
        <f t="shared" si="1"/>
        <v>421332.23277600005</v>
      </c>
      <c r="M27" s="66">
        <f t="shared" si="2"/>
        <v>1.0400000000000001E-3</v>
      </c>
      <c r="N27" s="163">
        <f t="shared" si="4"/>
        <v>264569345.30000001</v>
      </c>
    </row>
    <row r="28" spans="1:14" ht="15.75" x14ac:dyDescent="0.25">
      <c r="A28" s="162">
        <v>407029761</v>
      </c>
      <c r="B28" s="64">
        <v>814059520</v>
      </c>
      <c r="C28" s="67"/>
      <c r="D28" s="64">
        <v>519476.00135999999</v>
      </c>
      <c r="E28" s="66">
        <v>6.9999999999999999E-4</v>
      </c>
      <c r="F28" s="163">
        <v>407029761</v>
      </c>
      <c r="G28" s="64"/>
      <c r="I28" s="162">
        <f t="shared" si="3"/>
        <v>529138689.30000001</v>
      </c>
      <c r="J28" s="64">
        <f t="shared" si="0"/>
        <v>1058277376</v>
      </c>
      <c r="K28" s="67"/>
      <c r="L28" s="64">
        <f t="shared" si="1"/>
        <v>675318.801768</v>
      </c>
      <c r="M28" s="66">
        <f t="shared" si="2"/>
        <v>9.1E-4</v>
      </c>
      <c r="N28" s="163">
        <f t="shared" si="4"/>
        <v>529138689.30000001</v>
      </c>
    </row>
    <row r="29" spans="1:14" ht="16.5" thickBot="1" x14ac:dyDescent="0.3">
      <c r="A29" s="164">
        <v>814059521</v>
      </c>
      <c r="B29" s="165" t="s">
        <v>109</v>
      </c>
      <c r="C29" s="166"/>
      <c r="D29" s="167">
        <v>861380.99892000004</v>
      </c>
      <c r="E29" s="168">
        <v>5.9999999999999995E-4</v>
      </c>
      <c r="F29" s="169">
        <v>814059521</v>
      </c>
      <c r="G29" s="64"/>
      <c r="I29" s="162">
        <f t="shared" si="3"/>
        <v>1058277377.3000001</v>
      </c>
      <c r="J29" s="165" t="s">
        <v>109</v>
      </c>
      <c r="K29" s="166"/>
      <c r="L29" s="64">
        <f t="shared" si="1"/>
        <v>1119795.2985960001</v>
      </c>
      <c r="M29" s="66">
        <f t="shared" si="2"/>
        <v>7.7999999999999999E-4</v>
      </c>
      <c r="N29" s="163">
        <f t="shared" si="4"/>
        <v>1058277377.3000001</v>
      </c>
    </row>
    <row r="30" spans="1:14" ht="15.75" x14ac:dyDescent="0.25">
      <c r="A30" s="64"/>
      <c r="B30" s="150"/>
      <c r="C30" s="151"/>
      <c r="D30" s="64"/>
      <c r="E30" s="66"/>
      <c r="F30" s="64"/>
      <c r="G30" s="64"/>
      <c r="I30"/>
      <c r="J30"/>
    </row>
    <row r="31" spans="1:14" ht="15.75" x14ac:dyDescent="0.25">
      <c r="A31" s="64"/>
      <c r="B31" s="150"/>
      <c r="C31" s="151"/>
      <c r="D31" s="64"/>
      <c r="E31" s="66"/>
      <c r="F31" s="64"/>
      <c r="G31" s="64"/>
      <c r="I31"/>
      <c r="J31"/>
    </row>
    <row r="32" spans="1:14" ht="15.75" x14ac:dyDescent="0.25">
      <c r="A32" s="64"/>
      <c r="B32" s="150"/>
      <c r="C32" s="151"/>
      <c r="D32" s="64"/>
      <c r="E32" s="66"/>
      <c r="F32" s="64"/>
      <c r="G32" s="64"/>
      <c r="I32" s="228" t="s">
        <v>214</v>
      </c>
      <c r="J32" s="228"/>
      <c r="K32" s="228"/>
      <c r="L32" s="228"/>
      <c r="M32" s="228"/>
      <c r="N32" s="228"/>
    </row>
    <row r="33" spans="1:14" ht="16.5" thickBot="1" x14ac:dyDescent="0.3">
      <c r="A33" s="64"/>
      <c r="B33" s="150"/>
      <c r="C33" s="151"/>
      <c r="D33" s="64"/>
      <c r="E33" s="66"/>
      <c r="F33" s="64"/>
      <c r="G33" s="64"/>
    </row>
    <row r="34" spans="1:14" ht="16.5" thickBot="1" x14ac:dyDescent="0.3">
      <c r="A34" s="64"/>
      <c r="B34" s="150"/>
      <c r="C34" s="151"/>
      <c r="D34" s="64"/>
      <c r="E34" s="66"/>
      <c r="F34" s="64"/>
      <c r="G34" s="64"/>
      <c r="I34" s="229" t="s">
        <v>216</v>
      </c>
      <c r="J34" s="230"/>
      <c r="K34" s="212"/>
      <c r="L34" s="213">
        <v>0.15</v>
      </c>
      <c r="M34" s="37"/>
      <c r="N34" s="37"/>
    </row>
    <row r="35" spans="1:14" ht="15.75" x14ac:dyDescent="0.25">
      <c r="A35" s="64"/>
      <c r="B35" s="150"/>
      <c r="C35" s="151"/>
      <c r="D35" s="64"/>
      <c r="E35" s="66"/>
      <c r="F35" s="64"/>
      <c r="G35" s="64"/>
      <c r="I35" s="173"/>
      <c r="J35" s="173"/>
      <c r="L35" s="171"/>
    </row>
    <row r="36" spans="1:14" ht="16.5" thickBot="1" x14ac:dyDescent="0.3">
      <c r="A36" s="64"/>
      <c r="B36" s="150"/>
      <c r="C36" s="151"/>
      <c r="D36" s="64"/>
      <c r="E36" s="66"/>
      <c r="F36" s="64"/>
      <c r="G36" s="64"/>
      <c r="I36"/>
      <c r="J36"/>
    </row>
    <row r="37" spans="1:14" ht="15.75" x14ac:dyDescent="0.25">
      <c r="A37" s="64"/>
      <c r="B37" s="150"/>
      <c r="C37" s="151"/>
      <c r="D37" s="64"/>
      <c r="E37" s="66"/>
      <c r="F37" s="64"/>
      <c r="G37" s="64"/>
      <c r="I37" s="48" t="s">
        <v>98</v>
      </c>
      <c r="J37" s="49"/>
      <c r="K37" s="50"/>
      <c r="L37" s="231" t="s">
        <v>99</v>
      </c>
      <c r="M37" s="231"/>
      <c r="N37" s="231"/>
    </row>
    <row r="38" spans="1:14" ht="15.75" x14ac:dyDescent="0.25">
      <c r="A38" s="64"/>
      <c r="B38" s="150"/>
      <c r="C38" s="151"/>
      <c r="D38" s="64"/>
      <c r="E38" s="66"/>
      <c r="F38" s="64"/>
      <c r="G38" s="64"/>
      <c r="I38" s="51" t="s">
        <v>100</v>
      </c>
      <c r="J38" s="52"/>
      <c r="K38" s="53"/>
      <c r="L38" s="51"/>
      <c r="M38" s="52"/>
      <c r="N38" s="53"/>
    </row>
    <row r="39" spans="1:14" ht="16.5" thickBot="1" x14ac:dyDescent="0.3">
      <c r="I39" s="51"/>
      <c r="J39" s="52"/>
      <c r="K39" s="53"/>
      <c r="L39" s="51"/>
      <c r="M39" s="52"/>
      <c r="N39" s="53"/>
    </row>
    <row r="40" spans="1:14" ht="15.75" x14ac:dyDescent="0.2">
      <c r="I40" s="189" t="s">
        <v>101</v>
      </c>
      <c r="J40" s="183" t="s">
        <v>102</v>
      </c>
      <c r="K40" s="190"/>
      <c r="L40" s="182" t="s">
        <v>103</v>
      </c>
      <c r="M40" s="183" t="s">
        <v>104</v>
      </c>
      <c r="N40" s="184" t="s">
        <v>105</v>
      </c>
    </row>
    <row r="41" spans="1:14" ht="16.5" thickBot="1" x14ac:dyDescent="0.25">
      <c r="I41" s="185"/>
      <c r="J41" s="186"/>
      <c r="K41" s="191"/>
      <c r="L41" s="187" t="s">
        <v>106</v>
      </c>
      <c r="M41" s="186" t="s">
        <v>107</v>
      </c>
      <c r="N41" s="188" t="s">
        <v>108</v>
      </c>
    </row>
    <row r="42" spans="1:14" ht="15.75" x14ac:dyDescent="0.25">
      <c r="I42" s="160">
        <v>1</v>
      </c>
      <c r="J42" s="64">
        <f>B17*(1+$L$34)</f>
        <v>457113.49999999994</v>
      </c>
      <c r="K42" s="65"/>
      <c r="L42" s="64">
        <f>D17*(1+$L$34)</f>
        <v>6623.9999999999991</v>
      </c>
      <c r="M42" s="66">
        <f>E17*(1+$L$34)</f>
        <v>1.9550000000000001E-2</v>
      </c>
      <c r="N42" s="161">
        <v>1</v>
      </c>
    </row>
    <row r="43" spans="1:14" ht="15.75" x14ac:dyDescent="0.25">
      <c r="I43" s="162">
        <f>A18*(1+$L$34)</f>
        <v>457114.64999999997</v>
      </c>
      <c r="J43" s="64">
        <f t="shared" ref="J43:J53" si="5">B18*(1+$L$34)</f>
        <v>914226.99999999988</v>
      </c>
      <c r="K43" s="67"/>
      <c r="L43" s="64">
        <f t="shared" ref="L43:L54" si="6">D18*(1+$L$34)</f>
        <v>15949.091939999998</v>
      </c>
      <c r="M43" s="66">
        <f t="shared" ref="M43:M54" si="7">E18*(1+$L$34)</f>
        <v>1.7249999999999998E-2</v>
      </c>
      <c r="N43" s="163">
        <f>F18*(1+$L$34)</f>
        <v>457114.64999999997</v>
      </c>
    </row>
    <row r="44" spans="1:14" ht="15.75" x14ac:dyDescent="0.25">
      <c r="I44" s="162">
        <f t="shared" ref="I44:I54" si="8">A19*(1+$L$34)</f>
        <v>914228.14999999991</v>
      </c>
      <c r="J44" s="64">
        <f t="shared" si="5"/>
        <v>1828453.9999999998</v>
      </c>
      <c r="K44" s="67"/>
      <c r="L44" s="64">
        <f t="shared" si="6"/>
        <v>24177.114239999999</v>
      </c>
      <c r="M44" s="66">
        <f t="shared" si="7"/>
        <v>1.4374999999999999E-2</v>
      </c>
      <c r="N44" s="163">
        <f t="shared" ref="N44:N54" si="9">F19*(1+$L$34)</f>
        <v>914228.14999999991</v>
      </c>
    </row>
    <row r="45" spans="1:14" ht="15.75" x14ac:dyDescent="0.25">
      <c r="I45" s="162">
        <f t="shared" si="8"/>
        <v>1828455.15</v>
      </c>
      <c r="J45" s="64">
        <f t="shared" si="5"/>
        <v>3656907.9999999995</v>
      </c>
      <c r="K45" s="67"/>
      <c r="L45" s="64">
        <f t="shared" si="6"/>
        <v>37890.501989999997</v>
      </c>
      <c r="M45" s="66">
        <f t="shared" si="7"/>
        <v>5.7499999999999999E-3</v>
      </c>
      <c r="N45" s="163">
        <f t="shared" si="9"/>
        <v>1828455.15</v>
      </c>
    </row>
    <row r="46" spans="1:14" ht="15.75" x14ac:dyDescent="0.25">
      <c r="I46" s="162">
        <f t="shared" si="8"/>
        <v>3656909.15</v>
      </c>
      <c r="J46" s="64">
        <f t="shared" si="5"/>
        <v>7313815.9999999991</v>
      </c>
      <c r="K46" s="67"/>
      <c r="L46" s="64">
        <f t="shared" si="6"/>
        <v>48861.219089999999</v>
      </c>
      <c r="M46" s="66">
        <f t="shared" si="7"/>
        <v>4.5999999999999999E-3</v>
      </c>
      <c r="N46" s="163">
        <f t="shared" si="9"/>
        <v>3656909.15</v>
      </c>
    </row>
    <row r="47" spans="1:14" ht="15.75" x14ac:dyDescent="0.25">
      <c r="I47" s="162">
        <f t="shared" si="8"/>
        <v>7313817.1499999994</v>
      </c>
      <c r="J47" s="64">
        <f t="shared" si="5"/>
        <v>14627631.999999998</v>
      </c>
      <c r="K47" s="67"/>
      <c r="L47" s="64">
        <f t="shared" si="6"/>
        <v>66414.371969999993</v>
      </c>
      <c r="M47" s="66">
        <f t="shared" si="7"/>
        <v>2.875E-3</v>
      </c>
      <c r="N47" s="163">
        <f t="shared" si="9"/>
        <v>7313817.1499999994</v>
      </c>
    </row>
    <row r="48" spans="1:14" ht="15.75" x14ac:dyDescent="0.25">
      <c r="I48" s="162">
        <f t="shared" si="8"/>
        <v>14627633.149999999</v>
      </c>
      <c r="J48" s="64">
        <f t="shared" si="5"/>
        <v>29255263.999999996</v>
      </c>
      <c r="K48" s="67"/>
      <c r="L48" s="64">
        <f t="shared" si="6"/>
        <v>88355.816519999993</v>
      </c>
      <c r="M48" s="66">
        <f t="shared" si="7"/>
        <v>2.3E-3</v>
      </c>
      <c r="N48" s="163">
        <f t="shared" si="9"/>
        <v>14627633.149999999</v>
      </c>
    </row>
    <row r="49" spans="9:14" ht="15.75" x14ac:dyDescent="0.25">
      <c r="I49" s="162">
        <f t="shared" si="8"/>
        <v>29255265.149999999</v>
      </c>
      <c r="J49" s="64">
        <f t="shared" si="5"/>
        <v>58510527.999999993</v>
      </c>
      <c r="K49" s="67"/>
      <c r="L49" s="64">
        <f t="shared" si="6"/>
        <v>123462.13055999999</v>
      </c>
      <c r="M49" s="66">
        <f t="shared" si="7"/>
        <v>1.725E-3</v>
      </c>
      <c r="N49" s="163">
        <f t="shared" si="9"/>
        <v>29255265.149999999</v>
      </c>
    </row>
    <row r="50" spans="9:14" ht="15.75" x14ac:dyDescent="0.25">
      <c r="I50" s="162">
        <f t="shared" si="8"/>
        <v>58510529.149999999</v>
      </c>
      <c r="J50" s="64">
        <f t="shared" si="5"/>
        <v>117021055.99999999</v>
      </c>
      <c r="K50" s="67"/>
      <c r="L50" s="64">
        <f t="shared" si="6"/>
        <v>176121.60368999999</v>
      </c>
      <c r="M50" s="66">
        <f t="shared" si="7"/>
        <v>1.15E-3</v>
      </c>
      <c r="N50" s="163">
        <f t="shared" si="9"/>
        <v>58510529.149999999</v>
      </c>
    </row>
    <row r="51" spans="9:14" ht="15.75" x14ac:dyDescent="0.25">
      <c r="I51" s="162">
        <f t="shared" si="8"/>
        <v>117021057.14999999</v>
      </c>
      <c r="J51" s="64">
        <f t="shared" si="5"/>
        <v>234042111.99999997</v>
      </c>
      <c r="K51" s="67"/>
      <c r="L51" s="64">
        <f t="shared" si="6"/>
        <v>246334.23590999999</v>
      </c>
      <c r="M51" s="66">
        <f t="shared" si="7"/>
        <v>1.0349999999999999E-3</v>
      </c>
      <c r="N51" s="163">
        <f t="shared" si="9"/>
        <v>117021057.14999999</v>
      </c>
    </row>
    <row r="52" spans="9:14" ht="15.75" x14ac:dyDescent="0.25">
      <c r="I52" s="162">
        <f t="shared" si="8"/>
        <v>234042113.14999998</v>
      </c>
      <c r="J52" s="64">
        <f t="shared" si="5"/>
        <v>468084223.99999994</v>
      </c>
      <c r="K52" s="67"/>
      <c r="L52" s="64">
        <f t="shared" si="6"/>
        <v>372716.975148</v>
      </c>
      <c r="M52" s="66">
        <f t="shared" si="7"/>
        <v>9.1999999999999992E-4</v>
      </c>
      <c r="N52" s="163">
        <f t="shared" si="9"/>
        <v>234042113.14999998</v>
      </c>
    </row>
    <row r="53" spans="9:14" ht="15.75" x14ac:dyDescent="0.25">
      <c r="I53" s="162">
        <f t="shared" si="8"/>
        <v>468084225.14999998</v>
      </c>
      <c r="J53" s="64">
        <f t="shared" si="5"/>
        <v>936168447.99999988</v>
      </c>
      <c r="K53" s="67"/>
      <c r="L53" s="64">
        <f t="shared" si="6"/>
        <v>597397.40156399994</v>
      </c>
      <c r="M53" s="66">
        <f t="shared" si="7"/>
        <v>8.0499999999999994E-4</v>
      </c>
      <c r="N53" s="163">
        <f t="shared" si="9"/>
        <v>468084225.14999998</v>
      </c>
    </row>
    <row r="54" spans="9:14" ht="16.5" thickBot="1" x14ac:dyDescent="0.3">
      <c r="I54" s="162">
        <f t="shared" si="8"/>
        <v>936168449.14999998</v>
      </c>
      <c r="J54" s="165" t="s">
        <v>109</v>
      </c>
      <c r="K54" s="166"/>
      <c r="L54" s="64">
        <f t="shared" si="6"/>
        <v>990588.148758</v>
      </c>
      <c r="M54" s="66">
        <f t="shared" si="7"/>
        <v>6.8999999999999986E-4</v>
      </c>
      <c r="N54" s="163">
        <f t="shared" si="9"/>
        <v>936168449.14999998</v>
      </c>
    </row>
  </sheetData>
  <sheetProtection selectLockedCells="1" selectUnlockedCells="1"/>
  <mergeCells count="8">
    <mergeCell ref="I32:N32"/>
    <mergeCell ref="I34:J34"/>
    <mergeCell ref="L37:N37"/>
    <mergeCell ref="A7:F7"/>
    <mergeCell ref="D12:F12"/>
    <mergeCell ref="L12:N12"/>
    <mergeCell ref="I7:N7"/>
    <mergeCell ref="I9:J9"/>
  </mergeCells>
  <pageMargins left="0.25" right="0.25" top="0.75" bottom="0.75" header="0.3" footer="0.3"/>
  <pageSetup paperSize="9" scale="59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60" zoomScaleNormal="100" workbookViewId="0">
      <selection sqref="A1:O44"/>
    </sheetView>
  </sheetViews>
  <sheetFormatPr baseColWidth="10" defaultColWidth="9.140625" defaultRowHeight="12.75" x14ac:dyDescent="0.2"/>
  <cols>
    <col min="1" max="2" width="11.42578125" customWidth="1"/>
    <col min="3" max="3" width="15" customWidth="1"/>
    <col min="4" max="4" width="14.5703125" customWidth="1"/>
    <col min="5" max="5" width="16.85546875" customWidth="1"/>
    <col min="6" max="6" width="16.28515625" customWidth="1"/>
    <col min="7" max="9" width="11.42578125" customWidth="1"/>
    <col min="10" max="10" width="16.7109375" customWidth="1"/>
    <col min="11" max="11" width="20" customWidth="1"/>
    <col min="12" max="13" width="11.42578125" customWidth="1"/>
    <col min="14" max="14" width="15.5703125" customWidth="1"/>
    <col min="15" max="254" width="11.42578125" customWidth="1"/>
  </cols>
  <sheetData>
    <row r="1" spans="1:15" x14ac:dyDescent="0.2">
      <c r="A1" s="2" t="s">
        <v>0</v>
      </c>
    </row>
    <row r="2" spans="1:15" x14ac:dyDescent="0.2">
      <c r="A2" s="3" t="s">
        <v>1</v>
      </c>
    </row>
    <row r="3" spans="1:15" x14ac:dyDescent="0.2">
      <c r="A3" s="4" t="s">
        <v>2</v>
      </c>
      <c r="G3" s="37"/>
      <c r="H3" s="37"/>
      <c r="I3" s="37"/>
      <c r="J3" s="37"/>
      <c r="K3" s="37"/>
      <c r="L3" s="37"/>
    </row>
    <row r="4" spans="1:15" x14ac:dyDescent="0.2">
      <c r="D4" s="19"/>
      <c r="G4" s="37"/>
      <c r="H4" s="37"/>
      <c r="I4" s="37"/>
      <c r="J4" s="37"/>
      <c r="K4" s="37"/>
      <c r="L4" s="37"/>
    </row>
    <row r="5" spans="1:15" x14ac:dyDescent="0.2">
      <c r="G5" s="69"/>
      <c r="H5" s="69"/>
      <c r="I5" s="69"/>
      <c r="J5" s="69"/>
      <c r="K5" s="69"/>
      <c r="L5" s="69"/>
      <c r="M5" s="70"/>
    </row>
    <row r="6" spans="1:15" x14ac:dyDescent="0.2">
      <c r="G6" s="69"/>
      <c r="H6" s="69"/>
      <c r="I6" s="69"/>
      <c r="J6" s="69"/>
      <c r="K6" s="69"/>
      <c r="L6" s="69"/>
      <c r="M6" s="70"/>
    </row>
    <row r="7" spans="1:15" ht="15.75" x14ac:dyDescent="0.25">
      <c r="A7" s="228" t="s">
        <v>110</v>
      </c>
      <c r="B7" s="228"/>
      <c r="C7" s="228"/>
      <c r="D7" s="228"/>
      <c r="E7" s="228"/>
      <c r="G7" s="81"/>
      <c r="H7" s="81"/>
      <c r="I7" s="228" t="s">
        <v>110</v>
      </c>
      <c r="J7" s="228"/>
      <c r="K7" s="228"/>
      <c r="L7" s="228"/>
      <c r="M7" s="228"/>
      <c r="O7" s="149"/>
    </row>
    <row r="8" spans="1:15" x14ac:dyDescent="0.2">
      <c r="G8" s="69"/>
      <c r="H8" s="69"/>
      <c r="O8" s="69"/>
    </row>
    <row r="9" spans="1:15" x14ac:dyDescent="0.2">
      <c r="B9" s="112"/>
      <c r="J9" s="232" t="s">
        <v>216</v>
      </c>
      <c r="K9" s="232"/>
      <c r="L9" s="202">
        <v>0.3</v>
      </c>
    </row>
    <row r="10" spans="1:15" ht="13.5" thickBot="1" x14ac:dyDescent="0.25"/>
    <row r="11" spans="1:15" ht="15.75" x14ac:dyDescent="0.25">
      <c r="B11" s="48" t="s">
        <v>111</v>
      </c>
      <c r="C11" s="49"/>
      <c r="D11" s="231" t="s">
        <v>99</v>
      </c>
      <c r="E11" s="231"/>
      <c r="F11" s="231"/>
      <c r="J11" s="48" t="s">
        <v>111</v>
      </c>
      <c r="K11" s="49"/>
      <c r="L11" s="231" t="s">
        <v>99</v>
      </c>
      <c r="M11" s="231"/>
      <c r="N11" s="231"/>
    </row>
    <row r="12" spans="1:15" ht="16.5" thickBot="1" x14ac:dyDescent="0.3">
      <c r="B12" s="54"/>
      <c r="C12" s="55"/>
      <c r="D12" s="54"/>
      <c r="E12" s="55"/>
      <c r="F12" s="56"/>
      <c r="J12" s="54"/>
      <c r="K12" s="55"/>
      <c r="L12" s="54"/>
      <c r="M12" s="55"/>
      <c r="N12" s="56"/>
    </row>
    <row r="13" spans="1:15" ht="15.75" x14ac:dyDescent="0.25">
      <c r="B13" s="57" t="s">
        <v>101</v>
      </c>
      <c r="C13" s="58" t="s">
        <v>102</v>
      </c>
      <c r="D13" s="59" t="s">
        <v>103</v>
      </c>
      <c r="E13" s="71" t="s">
        <v>104</v>
      </c>
      <c r="F13" s="60" t="s">
        <v>105</v>
      </c>
      <c r="J13" s="192" t="s">
        <v>101</v>
      </c>
      <c r="K13" s="196" t="s">
        <v>102</v>
      </c>
      <c r="L13" s="192" t="s">
        <v>103</v>
      </c>
      <c r="M13" s="193" t="s">
        <v>104</v>
      </c>
      <c r="N13" s="194" t="s">
        <v>105</v>
      </c>
    </row>
    <row r="14" spans="1:15" ht="16.5" thickBot="1" x14ac:dyDescent="0.3">
      <c r="B14" s="61"/>
      <c r="C14" s="62"/>
      <c r="D14" s="61" t="s">
        <v>106</v>
      </c>
      <c r="E14" s="72" t="s">
        <v>107</v>
      </c>
      <c r="F14" s="63" t="s">
        <v>108</v>
      </c>
      <c r="J14" s="187"/>
      <c r="K14" s="199"/>
      <c r="L14" s="187" t="s">
        <v>106</v>
      </c>
      <c r="M14" s="195" t="s">
        <v>107</v>
      </c>
      <c r="N14" s="191" t="s">
        <v>108</v>
      </c>
    </row>
    <row r="15" spans="1:15" ht="15.75" x14ac:dyDescent="0.25">
      <c r="B15" s="73">
        <v>1</v>
      </c>
      <c r="C15" s="74">
        <v>400000</v>
      </c>
      <c r="D15" s="75">
        <v>4200</v>
      </c>
      <c r="E15" s="68"/>
      <c r="F15" s="76"/>
      <c r="J15" s="73">
        <v>1</v>
      </c>
      <c r="K15" s="77">
        <f>C15*(1+$L$9)</f>
        <v>520000</v>
      </c>
      <c r="L15" s="75">
        <f>D15*(1+$L$9)</f>
        <v>5460</v>
      </c>
      <c r="M15" s="68"/>
      <c r="N15" s="76"/>
    </row>
    <row r="16" spans="1:15" ht="15.75" x14ac:dyDescent="0.25">
      <c r="B16" s="75">
        <f t="shared" ref="B16:B21" si="0">+C15+1</f>
        <v>400001</v>
      </c>
      <c r="C16" s="77">
        <v>1000000</v>
      </c>
      <c r="D16" s="75">
        <v>4200</v>
      </c>
      <c r="E16" s="78">
        <v>5.0000000000000001E-3</v>
      </c>
      <c r="F16" s="79">
        <f t="shared" ref="F16:F21" si="1">+B16</f>
        <v>400001</v>
      </c>
      <c r="J16" s="75">
        <f t="shared" ref="J16:J21" si="2">+K15+1</f>
        <v>520001</v>
      </c>
      <c r="K16" s="77">
        <f>C16*(1+$L$9)</f>
        <v>1300000</v>
      </c>
      <c r="L16" s="75">
        <f t="shared" ref="L16:L21" si="3">D16*(1+$L$9)</f>
        <v>5460</v>
      </c>
      <c r="M16" s="78">
        <f>E16*(1+$L$9)</f>
        <v>6.5000000000000006E-3</v>
      </c>
      <c r="N16" s="79">
        <f t="shared" ref="N16:N21" si="4">+J16</f>
        <v>520001</v>
      </c>
    </row>
    <row r="17" spans="2:15" ht="15.75" x14ac:dyDescent="0.25">
      <c r="B17" s="75">
        <f t="shared" si="0"/>
        <v>1000001</v>
      </c>
      <c r="C17" s="77">
        <v>1500000</v>
      </c>
      <c r="D17" s="75">
        <v>7800</v>
      </c>
      <c r="E17" s="78">
        <v>4.0000000000000001E-3</v>
      </c>
      <c r="F17" s="79">
        <f t="shared" si="1"/>
        <v>1000001</v>
      </c>
      <c r="J17" s="75">
        <f t="shared" si="2"/>
        <v>1300001</v>
      </c>
      <c r="K17" s="77">
        <f>C17*(1+$L$9)</f>
        <v>1950000</v>
      </c>
      <c r="L17" s="75">
        <f t="shared" si="3"/>
        <v>10140</v>
      </c>
      <c r="M17" s="78">
        <f t="shared" ref="M17:M21" si="5">E17*(1+$L$9)</f>
        <v>5.2000000000000006E-3</v>
      </c>
      <c r="N17" s="79">
        <f t="shared" si="4"/>
        <v>1300001</v>
      </c>
    </row>
    <row r="18" spans="2:15" ht="15.75" x14ac:dyDescent="0.25">
      <c r="B18" s="75">
        <f t="shared" si="0"/>
        <v>1500001</v>
      </c>
      <c r="C18" s="77">
        <v>2000000</v>
      </c>
      <c r="D18" s="75">
        <v>10200</v>
      </c>
      <c r="E18" s="78">
        <v>3.5000000000000001E-3</v>
      </c>
      <c r="F18" s="79">
        <f t="shared" si="1"/>
        <v>1500001</v>
      </c>
      <c r="J18" s="75">
        <f t="shared" si="2"/>
        <v>1950001</v>
      </c>
      <c r="K18" s="77">
        <f>C18*(1+$L$9)</f>
        <v>2600000</v>
      </c>
      <c r="L18" s="75">
        <f t="shared" si="3"/>
        <v>13260</v>
      </c>
      <c r="M18" s="78">
        <f t="shared" si="5"/>
        <v>4.5500000000000002E-3</v>
      </c>
      <c r="N18" s="79">
        <f t="shared" si="4"/>
        <v>1950001</v>
      </c>
    </row>
    <row r="19" spans="2:15" ht="15.75" x14ac:dyDescent="0.25">
      <c r="B19" s="75">
        <f t="shared" si="0"/>
        <v>2000001</v>
      </c>
      <c r="C19" s="77">
        <v>3000000</v>
      </c>
      <c r="D19" s="75">
        <v>12300</v>
      </c>
      <c r="E19" s="78">
        <v>2E-3</v>
      </c>
      <c r="F19" s="79">
        <f t="shared" si="1"/>
        <v>2000001</v>
      </c>
      <c r="J19" s="75">
        <f t="shared" si="2"/>
        <v>2600001</v>
      </c>
      <c r="K19" s="77">
        <f>C19*(1+$L$9)</f>
        <v>3900000</v>
      </c>
      <c r="L19" s="75">
        <f t="shared" si="3"/>
        <v>15990</v>
      </c>
      <c r="M19" s="78">
        <f t="shared" si="5"/>
        <v>2.6000000000000003E-3</v>
      </c>
      <c r="N19" s="79">
        <f t="shared" si="4"/>
        <v>2600001</v>
      </c>
    </row>
    <row r="20" spans="2:15" ht="15.75" x14ac:dyDescent="0.25">
      <c r="B20" s="75">
        <f t="shared" si="0"/>
        <v>3000001</v>
      </c>
      <c r="C20" s="77">
        <v>4000000</v>
      </c>
      <c r="D20" s="75">
        <v>14700</v>
      </c>
      <c r="E20" s="78">
        <v>1E-3</v>
      </c>
      <c r="F20" s="79">
        <f t="shared" si="1"/>
        <v>3000001</v>
      </c>
      <c r="J20" s="75">
        <f t="shared" si="2"/>
        <v>3900001</v>
      </c>
      <c r="K20" s="77">
        <f>C20*(1+$L$9)</f>
        <v>5200000</v>
      </c>
      <c r="L20" s="75">
        <f t="shared" si="3"/>
        <v>19110</v>
      </c>
      <c r="M20" s="78">
        <f t="shared" si="5"/>
        <v>1.3000000000000002E-3</v>
      </c>
      <c r="N20" s="79">
        <f t="shared" si="4"/>
        <v>3900001</v>
      </c>
    </row>
    <row r="21" spans="2:15" ht="15.75" x14ac:dyDescent="0.25">
      <c r="B21" s="75">
        <f t="shared" si="0"/>
        <v>4000001</v>
      </c>
      <c r="C21" s="52" t="s">
        <v>112</v>
      </c>
      <c r="D21" s="75">
        <v>15900</v>
      </c>
      <c r="E21" s="78">
        <v>5.0000000000000001E-4</v>
      </c>
      <c r="F21" s="79">
        <f t="shared" si="1"/>
        <v>4000001</v>
      </c>
      <c r="J21" s="75">
        <f t="shared" si="2"/>
        <v>5200001</v>
      </c>
      <c r="K21" s="52" t="s">
        <v>112</v>
      </c>
      <c r="L21" s="75">
        <f t="shared" si="3"/>
        <v>20670</v>
      </c>
      <c r="M21" s="78">
        <f t="shared" si="5"/>
        <v>6.5000000000000008E-4</v>
      </c>
      <c r="N21" s="79">
        <f t="shared" si="4"/>
        <v>5200001</v>
      </c>
    </row>
    <row r="22" spans="2:15" ht="15.75" x14ac:dyDescent="0.25">
      <c r="B22" s="75"/>
      <c r="C22" s="52"/>
      <c r="D22" s="75"/>
      <c r="E22" s="78"/>
      <c r="F22" s="79"/>
      <c r="J22" s="75"/>
      <c r="K22" s="52"/>
      <c r="L22" s="75"/>
      <c r="M22" s="78"/>
      <c r="N22" s="79"/>
    </row>
    <row r="23" spans="2:15" ht="16.5" thickBot="1" x14ac:dyDescent="0.3">
      <c r="B23" s="54"/>
      <c r="C23" s="55"/>
      <c r="D23" s="54"/>
      <c r="E23" s="80"/>
      <c r="F23" s="56"/>
      <c r="J23" s="54"/>
      <c r="K23" s="55"/>
      <c r="L23" s="54"/>
      <c r="M23" s="80"/>
      <c r="N23" s="56"/>
    </row>
    <row r="26" spans="2:15" ht="15.75" x14ac:dyDescent="0.25">
      <c r="I26" s="228" t="s">
        <v>110</v>
      </c>
      <c r="J26" s="228"/>
      <c r="K26" s="228"/>
      <c r="L26" s="228"/>
      <c r="M26" s="228"/>
      <c r="O26" s="149"/>
    </row>
    <row r="27" spans="2:15" x14ac:dyDescent="0.2">
      <c r="O27" s="69"/>
    </row>
    <row r="28" spans="2:15" x14ac:dyDescent="0.2">
      <c r="J28" s="232" t="s">
        <v>216</v>
      </c>
      <c r="K28" s="232"/>
      <c r="L28" s="202">
        <v>0.15</v>
      </c>
    </row>
    <row r="29" spans="2:15" ht="13.5" thickBot="1" x14ac:dyDescent="0.25"/>
    <row r="30" spans="2:15" ht="15.75" x14ac:dyDescent="0.25">
      <c r="J30" s="48" t="s">
        <v>111</v>
      </c>
      <c r="K30" s="49"/>
      <c r="L30" s="231" t="s">
        <v>99</v>
      </c>
      <c r="M30" s="231"/>
      <c r="N30" s="231"/>
    </row>
    <row r="31" spans="2:15" ht="16.5" thickBot="1" x14ac:dyDescent="0.3">
      <c r="J31" s="51"/>
      <c r="K31" s="52"/>
      <c r="L31" s="54"/>
      <c r="M31" s="55"/>
      <c r="N31" s="56"/>
    </row>
    <row r="32" spans="2:15" ht="15.75" x14ac:dyDescent="0.2">
      <c r="J32" s="189" t="s">
        <v>101</v>
      </c>
      <c r="K32" s="183" t="s">
        <v>102</v>
      </c>
      <c r="L32" s="196" t="s">
        <v>103</v>
      </c>
      <c r="M32" s="193" t="s">
        <v>104</v>
      </c>
      <c r="N32" s="194" t="s">
        <v>105</v>
      </c>
    </row>
    <row r="33" spans="10:14" ht="16.5" thickBot="1" x14ac:dyDescent="0.25">
      <c r="J33" s="200"/>
      <c r="K33" s="201"/>
      <c r="L33" s="186" t="s">
        <v>106</v>
      </c>
      <c r="M33" s="195" t="s">
        <v>107</v>
      </c>
      <c r="N33" s="191" t="s">
        <v>108</v>
      </c>
    </row>
    <row r="34" spans="10:14" ht="15.75" x14ac:dyDescent="0.25">
      <c r="J34" s="75">
        <v>1</v>
      </c>
      <c r="K34" s="77">
        <f>C15*(1+$L$28)</f>
        <v>459999.99999999994</v>
      </c>
      <c r="L34" s="75">
        <f>D15*(1+$L$28)</f>
        <v>4830</v>
      </c>
      <c r="M34" s="68"/>
      <c r="N34" s="76"/>
    </row>
    <row r="35" spans="10:14" ht="15.75" x14ac:dyDescent="0.25">
      <c r="J35" s="75">
        <f t="shared" ref="J35:J40" si="6">+K34+1</f>
        <v>460000.99999999994</v>
      </c>
      <c r="K35" s="77">
        <f>C16*(1+$L$28)</f>
        <v>1150000</v>
      </c>
      <c r="L35" s="75">
        <f t="shared" ref="L35:L40" si="7">D16*(1+$L$28)</f>
        <v>4830</v>
      </c>
      <c r="M35" s="78">
        <f>E16*(1+$L$28)</f>
        <v>5.7499999999999999E-3</v>
      </c>
      <c r="N35" s="79">
        <f t="shared" ref="N35:N40" si="8">+J35</f>
        <v>460000.99999999994</v>
      </c>
    </row>
    <row r="36" spans="10:14" ht="15.75" x14ac:dyDescent="0.25">
      <c r="J36" s="75">
        <f t="shared" si="6"/>
        <v>1150001</v>
      </c>
      <c r="K36" s="77">
        <f>C17*(1+$L$28)</f>
        <v>1724999.9999999998</v>
      </c>
      <c r="L36" s="75">
        <f t="shared" si="7"/>
        <v>8970</v>
      </c>
      <c r="M36" s="78">
        <f t="shared" ref="M36:M40" si="9">E17*(1+$L$28)</f>
        <v>4.5999999999999999E-3</v>
      </c>
      <c r="N36" s="79">
        <f t="shared" si="8"/>
        <v>1150001</v>
      </c>
    </row>
    <row r="37" spans="10:14" ht="15.75" x14ac:dyDescent="0.25">
      <c r="J37" s="75">
        <f t="shared" si="6"/>
        <v>1725000.9999999998</v>
      </c>
      <c r="K37" s="77">
        <f>C18*(1+$L$28)</f>
        <v>2300000</v>
      </c>
      <c r="L37" s="75">
        <f t="shared" si="7"/>
        <v>11730</v>
      </c>
      <c r="M37" s="78">
        <f t="shared" si="9"/>
        <v>4.0249999999999999E-3</v>
      </c>
      <c r="N37" s="79">
        <f t="shared" si="8"/>
        <v>1725000.9999999998</v>
      </c>
    </row>
    <row r="38" spans="10:14" ht="15.75" x14ac:dyDescent="0.25">
      <c r="J38" s="75">
        <f t="shared" si="6"/>
        <v>2300001</v>
      </c>
      <c r="K38" s="77">
        <f>C19*(1+$L$28)</f>
        <v>3449999.9999999995</v>
      </c>
      <c r="L38" s="75">
        <f t="shared" si="7"/>
        <v>14144.999999999998</v>
      </c>
      <c r="M38" s="78">
        <f t="shared" si="9"/>
        <v>2.3E-3</v>
      </c>
      <c r="N38" s="79">
        <f t="shared" si="8"/>
        <v>2300001</v>
      </c>
    </row>
    <row r="39" spans="10:14" ht="15.75" x14ac:dyDescent="0.25">
      <c r="J39" s="75">
        <f t="shared" si="6"/>
        <v>3450000.9999999995</v>
      </c>
      <c r="K39" s="77">
        <f>C20*(1+$L$28)</f>
        <v>4600000</v>
      </c>
      <c r="L39" s="75">
        <f t="shared" si="7"/>
        <v>16905</v>
      </c>
      <c r="M39" s="78">
        <f t="shared" si="9"/>
        <v>1.15E-3</v>
      </c>
      <c r="N39" s="79">
        <f t="shared" si="8"/>
        <v>3450000.9999999995</v>
      </c>
    </row>
    <row r="40" spans="10:14" ht="15.75" x14ac:dyDescent="0.25">
      <c r="J40" s="75">
        <f t="shared" si="6"/>
        <v>4600001</v>
      </c>
      <c r="K40" s="198" t="s">
        <v>112</v>
      </c>
      <c r="L40" s="75">
        <f t="shared" si="7"/>
        <v>18285</v>
      </c>
      <c r="M40" s="78">
        <f t="shared" si="9"/>
        <v>5.7499999999999999E-4</v>
      </c>
      <c r="N40" s="79">
        <f t="shared" si="8"/>
        <v>4600001</v>
      </c>
    </row>
    <row r="41" spans="10:14" ht="15.75" x14ac:dyDescent="0.25">
      <c r="J41" s="75"/>
      <c r="K41" s="52"/>
      <c r="L41" s="75"/>
      <c r="M41" s="78"/>
      <c r="N41" s="79"/>
    </row>
    <row r="42" spans="10:14" ht="16.5" thickBot="1" x14ac:dyDescent="0.3">
      <c r="J42" s="54"/>
      <c r="K42" s="55"/>
      <c r="L42" s="54"/>
      <c r="M42" s="80"/>
      <c r="N42" s="56"/>
    </row>
  </sheetData>
  <sheetProtection selectLockedCells="1" selectUnlockedCells="1"/>
  <mergeCells count="8">
    <mergeCell ref="I26:M26"/>
    <mergeCell ref="J28:K28"/>
    <mergeCell ref="L30:N30"/>
    <mergeCell ref="A7:E7"/>
    <mergeCell ref="D11:F11"/>
    <mergeCell ref="I7:M7"/>
    <mergeCell ref="L11:N11"/>
    <mergeCell ref="J9:K9"/>
  </mergeCells>
  <pageMargins left="0.25" right="0.25" top="0.75" bottom="0.75" header="0.3" footer="0.3"/>
  <pageSetup paperSize="9" scale="7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546"/>
  <sheetViews>
    <sheetView tabSelected="1" topLeftCell="A41" zoomScaleNormal="100" workbookViewId="0">
      <selection activeCell="D68" sqref="D68:F68"/>
    </sheetView>
  </sheetViews>
  <sheetFormatPr baseColWidth="10" defaultColWidth="9.140625" defaultRowHeight="12.75" x14ac:dyDescent="0.2"/>
  <cols>
    <col min="1" max="1" width="75.5703125" customWidth="1"/>
    <col min="2" max="2" width="14.140625" style="134" customWidth="1"/>
    <col min="3" max="3" width="12.140625" customWidth="1"/>
    <col min="4" max="4" width="15.42578125" customWidth="1"/>
    <col min="5" max="5" width="18" customWidth="1"/>
    <col min="6" max="6" width="22.140625" customWidth="1"/>
    <col min="7" max="7" width="15.5703125" customWidth="1"/>
    <col min="8" max="8" width="11.42578125" customWidth="1"/>
    <col min="9" max="9" width="13.5703125" customWidth="1"/>
    <col min="10" max="10" width="16.140625" customWidth="1"/>
    <col min="11" max="256" width="11.42578125" customWidth="1"/>
  </cols>
  <sheetData>
    <row r="1" spans="1:3" ht="16.5" customHeight="1" x14ac:dyDescent="0.2">
      <c r="A1" s="2" t="s">
        <v>0</v>
      </c>
    </row>
    <row r="2" spans="1:3" x14ac:dyDescent="0.2">
      <c r="A2" s="3" t="s">
        <v>1</v>
      </c>
    </row>
    <row r="3" spans="1:3" x14ac:dyDescent="0.2">
      <c r="A3" s="4" t="s">
        <v>2</v>
      </c>
    </row>
    <row r="4" spans="1:3" x14ac:dyDescent="0.2">
      <c r="A4" s="4"/>
      <c r="C4" s="105"/>
    </row>
    <row r="5" spans="1:3" ht="21" customHeight="1" x14ac:dyDescent="0.25">
      <c r="A5" s="5" t="s">
        <v>3</v>
      </c>
      <c r="C5" s="6"/>
    </row>
    <row r="6" spans="1:3" ht="67.5" customHeight="1" x14ac:dyDescent="0.2">
      <c r="A6" s="7" t="s">
        <v>122</v>
      </c>
    </row>
    <row r="7" spans="1:3" ht="15.75" customHeight="1" x14ac:dyDescent="0.25">
      <c r="A7" s="8"/>
    </row>
    <row r="8" spans="1:3" ht="24.95" customHeight="1" x14ac:dyDescent="0.25">
      <c r="A8" s="9" t="s">
        <v>4</v>
      </c>
    </row>
    <row r="9" spans="1:3" ht="15.75" customHeight="1" x14ac:dyDescent="0.25">
      <c r="A9" s="10"/>
    </row>
    <row r="10" spans="1:3" ht="45" customHeight="1" x14ac:dyDescent="0.25">
      <c r="A10" s="10" t="s">
        <v>5</v>
      </c>
    </row>
    <row r="11" spans="1:3" ht="17.25" customHeight="1" x14ac:dyDescent="0.25">
      <c r="A11" s="11"/>
    </row>
    <row r="12" spans="1:3" ht="34.5" customHeight="1" x14ac:dyDescent="0.25">
      <c r="A12" s="12" t="s">
        <v>123</v>
      </c>
    </row>
    <row r="13" spans="1:3" ht="18" customHeight="1" x14ac:dyDescent="0.25">
      <c r="A13" s="12" t="s">
        <v>124</v>
      </c>
    </row>
    <row r="14" spans="1:3" ht="32.25" customHeight="1" x14ac:dyDescent="0.25">
      <c r="A14" s="12" t="s">
        <v>125</v>
      </c>
    </row>
    <row r="15" spans="1:3" ht="48" customHeight="1" x14ac:dyDescent="0.25">
      <c r="A15" s="12" t="s">
        <v>126</v>
      </c>
    </row>
    <row r="16" spans="1:3" ht="40.5" customHeight="1" x14ac:dyDescent="0.25">
      <c r="A16" s="12" t="s">
        <v>127</v>
      </c>
    </row>
    <row r="17" spans="1:10" ht="18.75" customHeight="1" x14ac:dyDescent="0.25">
      <c r="A17" s="12" t="s">
        <v>128</v>
      </c>
    </row>
    <row r="18" spans="1:10" ht="21" customHeight="1" x14ac:dyDescent="0.25">
      <c r="A18" s="13"/>
    </row>
    <row r="19" spans="1:10" ht="26.25" customHeight="1" x14ac:dyDescent="0.25">
      <c r="A19" s="9" t="s">
        <v>12</v>
      </c>
    </row>
    <row r="20" spans="1:10" ht="16.5" customHeight="1" x14ac:dyDescent="0.25">
      <c r="A20" s="12"/>
    </row>
    <row r="21" spans="1:10" ht="92.25" customHeight="1" x14ac:dyDescent="0.25">
      <c r="A21" s="13" t="s">
        <v>13</v>
      </c>
    </row>
    <row r="22" spans="1:10" ht="16.5" customHeight="1" x14ac:dyDescent="0.25">
      <c r="A22" s="13"/>
    </row>
    <row r="23" spans="1:10" ht="84.75" customHeight="1" x14ac:dyDescent="0.3">
      <c r="A23" s="10" t="s">
        <v>14</v>
      </c>
      <c r="C23" s="225" t="s">
        <v>212</v>
      </c>
      <c r="D23" s="225"/>
      <c r="E23" s="225"/>
      <c r="F23" s="225"/>
      <c r="H23" s="226" t="s">
        <v>213</v>
      </c>
      <c r="I23" s="226"/>
      <c r="J23" s="226"/>
    </row>
    <row r="24" spans="1:10" ht="21" customHeight="1" x14ac:dyDescent="0.25">
      <c r="A24" s="12"/>
      <c r="C24" s="226" t="s">
        <v>211</v>
      </c>
      <c r="D24" s="226"/>
      <c r="E24" s="227" t="s">
        <v>209</v>
      </c>
      <c r="F24" s="227"/>
      <c r="G24" s="175"/>
      <c r="H24" s="227" t="s">
        <v>209</v>
      </c>
      <c r="I24" s="227"/>
      <c r="J24" s="227"/>
    </row>
    <row r="25" spans="1:10" ht="30" customHeight="1" x14ac:dyDescent="0.25">
      <c r="A25" s="9" t="s">
        <v>114</v>
      </c>
      <c r="C25" s="145" t="s">
        <v>121</v>
      </c>
      <c r="D25" s="174" t="s">
        <v>206</v>
      </c>
      <c r="E25" s="174" t="s">
        <v>207</v>
      </c>
      <c r="F25" s="174" t="s">
        <v>208</v>
      </c>
      <c r="G25" s="174"/>
      <c r="H25" s="174" t="s">
        <v>114</v>
      </c>
      <c r="I25" s="174" t="s">
        <v>210</v>
      </c>
      <c r="J25" s="174" t="s">
        <v>208</v>
      </c>
    </row>
    <row r="26" spans="1:10" ht="72.75" customHeight="1" x14ac:dyDescent="0.25">
      <c r="A26" s="82" t="s">
        <v>115</v>
      </c>
      <c r="C26" s="146">
        <v>144</v>
      </c>
      <c r="E26" s="172">
        <f>C26*(1+F26)</f>
        <v>187.20000000000002</v>
      </c>
      <c r="F26" s="171">
        <v>0.3</v>
      </c>
      <c r="G26" s="171"/>
      <c r="H26" s="172">
        <v>230</v>
      </c>
      <c r="I26" s="172"/>
      <c r="J26" s="171">
        <v>0.32</v>
      </c>
    </row>
    <row r="27" spans="1:10" ht="24.95" customHeight="1" x14ac:dyDescent="0.25">
      <c r="A27" s="12"/>
      <c r="E27" s="172"/>
      <c r="F27" s="171"/>
      <c r="G27" s="171"/>
      <c r="H27" s="172"/>
      <c r="I27" s="172"/>
    </row>
    <row r="28" spans="1:10" ht="24.95" customHeight="1" x14ac:dyDescent="0.25">
      <c r="A28" s="13"/>
      <c r="B28" s="14"/>
      <c r="C28" s="226" t="s">
        <v>211</v>
      </c>
      <c r="D28" s="226"/>
      <c r="E28" s="227" t="s">
        <v>209</v>
      </c>
      <c r="F28" s="227"/>
      <c r="G28" s="171"/>
      <c r="H28" s="227" t="s">
        <v>209</v>
      </c>
      <c r="I28" s="227"/>
      <c r="J28" s="227"/>
    </row>
    <row r="29" spans="1:10" ht="36" customHeight="1" x14ac:dyDescent="0.25">
      <c r="A29" s="9" t="s">
        <v>15</v>
      </c>
      <c r="B29" s="15"/>
      <c r="C29" s="145" t="s">
        <v>121</v>
      </c>
      <c r="D29" s="174" t="s">
        <v>206</v>
      </c>
      <c r="E29" s="174" t="s">
        <v>207</v>
      </c>
      <c r="F29" s="174" t="s">
        <v>208</v>
      </c>
      <c r="G29" s="171"/>
      <c r="H29" s="174" t="s">
        <v>114</v>
      </c>
      <c r="I29" s="174" t="s">
        <v>210</v>
      </c>
      <c r="J29" s="174" t="s">
        <v>208</v>
      </c>
    </row>
    <row r="30" spans="1:10" ht="81" customHeight="1" x14ac:dyDescent="0.25">
      <c r="A30" s="16" t="s">
        <v>116</v>
      </c>
      <c r="B30" s="17"/>
      <c r="C30" s="146">
        <v>144</v>
      </c>
      <c r="E30" s="172">
        <f>C30*(1+F30)</f>
        <v>187.20000000000002</v>
      </c>
      <c r="F30" s="171">
        <v>0.3</v>
      </c>
      <c r="G30" s="171"/>
      <c r="H30" s="172">
        <v>230</v>
      </c>
      <c r="I30" s="172"/>
      <c r="J30" s="171">
        <v>0.32</v>
      </c>
    </row>
    <row r="31" spans="1:10" ht="17.25" customHeight="1" x14ac:dyDescent="0.25">
      <c r="A31" s="12"/>
      <c r="E31" s="172"/>
      <c r="F31" s="171"/>
      <c r="G31" s="171"/>
      <c r="H31" s="172"/>
      <c r="I31" s="172"/>
    </row>
    <row r="32" spans="1:10" ht="31.5" customHeight="1" x14ac:dyDescent="0.25">
      <c r="A32" s="9" t="s">
        <v>129</v>
      </c>
      <c r="E32" s="172"/>
      <c r="F32" s="171"/>
      <c r="G32" s="171"/>
      <c r="H32" s="172"/>
      <c r="I32" s="172"/>
    </row>
    <row r="33" spans="1:10" ht="31.5" customHeight="1" x14ac:dyDescent="0.25">
      <c r="A33" s="16" t="s">
        <v>130</v>
      </c>
      <c r="E33" s="172"/>
      <c r="F33" s="171"/>
      <c r="G33" s="171"/>
      <c r="H33" s="172"/>
      <c r="I33" s="172"/>
    </row>
    <row r="34" spans="1:10" ht="15" customHeight="1" x14ac:dyDescent="0.25">
      <c r="A34" s="16"/>
      <c r="E34" s="172"/>
      <c r="F34" s="171"/>
      <c r="G34" s="171"/>
      <c r="H34" s="172"/>
      <c r="I34" s="172"/>
    </row>
    <row r="35" spans="1:10" ht="24.95" customHeight="1" x14ac:dyDescent="0.25">
      <c r="A35" s="113" t="s">
        <v>131</v>
      </c>
      <c r="E35" s="172"/>
      <c r="F35" s="171"/>
      <c r="G35" s="171"/>
      <c r="H35" s="172"/>
      <c r="I35" s="172"/>
    </row>
    <row r="36" spans="1:10" ht="24.95" customHeight="1" x14ac:dyDescent="0.25">
      <c r="A36" s="113" t="s">
        <v>132</v>
      </c>
      <c r="E36" s="172"/>
      <c r="F36" s="171"/>
      <c r="G36" s="171"/>
      <c r="H36" s="172"/>
      <c r="I36" s="172"/>
    </row>
    <row r="37" spans="1:10" ht="36" customHeight="1" x14ac:dyDescent="0.25">
      <c r="A37" s="113" t="s">
        <v>133</v>
      </c>
      <c r="E37" s="172"/>
      <c r="F37" s="171"/>
      <c r="G37" s="171"/>
      <c r="H37" s="172"/>
      <c r="I37" s="172"/>
    </row>
    <row r="38" spans="1:10" ht="44.25" customHeight="1" x14ac:dyDescent="0.25">
      <c r="A38" s="114" t="s">
        <v>134</v>
      </c>
      <c r="E38" s="172"/>
      <c r="F38" s="171"/>
      <c r="G38" s="171"/>
      <c r="H38" s="172"/>
      <c r="I38" s="172"/>
    </row>
    <row r="39" spans="1:10" ht="42.75" customHeight="1" x14ac:dyDescent="0.25">
      <c r="A39" s="115" t="s">
        <v>135</v>
      </c>
      <c r="B39" s="138"/>
      <c r="E39" s="172"/>
      <c r="F39" s="171"/>
      <c r="G39" s="171"/>
      <c r="H39" s="172"/>
      <c r="I39" s="172"/>
    </row>
    <row r="40" spans="1:10" ht="31.5" customHeight="1" x14ac:dyDescent="0.25">
      <c r="A40" s="116" t="s">
        <v>136</v>
      </c>
      <c r="B40" s="86"/>
      <c r="D40" s="19"/>
      <c r="E40" s="172"/>
      <c r="F40" s="171"/>
      <c r="G40" s="171"/>
      <c r="H40" s="172"/>
      <c r="I40" s="172"/>
    </row>
    <row r="41" spans="1:10" ht="36.6" customHeight="1" x14ac:dyDescent="0.25">
      <c r="A41" s="117" t="s">
        <v>137</v>
      </c>
      <c r="B41" s="86"/>
      <c r="D41" s="19"/>
      <c r="E41" s="172"/>
      <c r="F41" s="171"/>
      <c r="G41" s="171"/>
      <c r="H41" s="172"/>
      <c r="I41" s="172"/>
    </row>
    <row r="42" spans="1:10" ht="33" customHeight="1" x14ac:dyDescent="0.25">
      <c r="A42" s="117" t="s">
        <v>138</v>
      </c>
      <c r="B42" s="86"/>
      <c r="D42" s="19"/>
      <c r="E42" s="172"/>
      <c r="F42" s="171"/>
      <c r="G42" s="171"/>
      <c r="H42" s="172"/>
      <c r="I42" s="172"/>
    </row>
    <row r="43" spans="1:10" ht="24.95" customHeight="1" x14ac:dyDescent="0.3">
      <c r="A43" s="70" t="s">
        <v>139</v>
      </c>
      <c r="B43" s="86"/>
      <c r="D43" s="225" t="s">
        <v>212</v>
      </c>
      <c r="E43" s="225"/>
      <c r="F43" s="225"/>
      <c r="G43" s="177"/>
      <c r="H43" s="226" t="s">
        <v>213</v>
      </c>
      <c r="I43" s="226"/>
      <c r="J43" s="226"/>
    </row>
    <row r="44" spans="1:10" ht="24.95" customHeight="1" x14ac:dyDescent="0.25">
      <c r="A44" s="70"/>
      <c r="B44" s="86"/>
      <c r="D44" s="175">
        <v>2018</v>
      </c>
      <c r="E44" s="227">
        <v>2019</v>
      </c>
      <c r="F44" s="227"/>
      <c r="G44" s="175"/>
      <c r="H44" s="227" t="s">
        <v>209</v>
      </c>
      <c r="I44" s="227"/>
      <c r="J44" s="227"/>
    </row>
    <row r="45" spans="1:10" ht="24.95" customHeight="1" x14ac:dyDescent="0.25">
      <c r="A45" s="70"/>
      <c r="B45" s="118" t="s">
        <v>117</v>
      </c>
      <c r="D45" s="174" t="s">
        <v>206</v>
      </c>
      <c r="E45" s="174" t="s">
        <v>207</v>
      </c>
      <c r="F45" s="174" t="s">
        <v>208</v>
      </c>
      <c r="G45" s="174"/>
      <c r="H45" s="174"/>
      <c r="I45" s="174" t="s">
        <v>210</v>
      </c>
      <c r="J45" s="174"/>
    </row>
    <row r="46" spans="1:10" ht="27" customHeight="1" x14ac:dyDescent="0.2">
      <c r="A46" s="119" t="s">
        <v>140</v>
      </c>
      <c r="B46" s="139"/>
      <c r="D46" s="170"/>
      <c r="E46" s="172"/>
      <c r="F46" s="171"/>
      <c r="G46" s="171"/>
      <c r="H46" s="172"/>
      <c r="I46" s="172"/>
    </row>
    <row r="47" spans="1:10" ht="29.25" customHeight="1" x14ac:dyDescent="0.2">
      <c r="A47" s="120" t="s">
        <v>141</v>
      </c>
      <c r="B47" s="137">
        <v>60</v>
      </c>
      <c r="D47" s="170">
        <f>+$C$26*B47</f>
        <v>8640</v>
      </c>
      <c r="E47" s="172">
        <f>D47*(1+F47)</f>
        <v>11232</v>
      </c>
      <c r="F47" s="171">
        <v>0.3</v>
      </c>
      <c r="G47" s="171"/>
      <c r="H47" s="172"/>
      <c r="I47" s="172">
        <f>$H$26*B47</f>
        <v>13800</v>
      </c>
    </row>
    <row r="48" spans="1:10" ht="24" customHeight="1" x14ac:dyDescent="0.2">
      <c r="A48" s="121" t="s">
        <v>142</v>
      </c>
      <c r="B48" s="137"/>
      <c r="D48" s="170"/>
      <c r="E48" s="172"/>
      <c r="F48" s="171"/>
      <c r="G48" s="171"/>
      <c r="H48" s="172"/>
      <c r="I48" s="172"/>
    </row>
    <row r="49" spans="1:9" ht="31.5" customHeight="1" x14ac:dyDescent="0.2">
      <c r="A49" s="120" t="s">
        <v>143</v>
      </c>
      <c r="B49" s="137"/>
      <c r="D49" s="170"/>
      <c r="E49" s="172"/>
      <c r="F49" s="171"/>
      <c r="G49" s="171"/>
      <c r="H49" s="172"/>
      <c r="I49" s="172"/>
    </row>
    <row r="50" spans="1:9" ht="21" customHeight="1" x14ac:dyDescent="0.2">
      <c r="A50" s="122" t="s">
        <v>144</v>
      </c>
      <c r="B50" s="137">
        <v>12</v>
      </c>
      <c r="D50" s="170">
        <f t="shared" ref="D50:D56" si="0">+$C$26*B50</f>
        <v>1728</v>
      </c>
      <c r="E50" s="172">
        <f t="shared" ref="E50:E56" si="1">D50*(1+F50)</f>
        <v>2246.4</v>
      </c>
      <c r="F50" s="171">
        <v>0.3</v>
      </c>
      <c r="G50" s="171"/>
      <c r="H50" s="172"/>
      <c r="I50" s="172">
        <f t="shared" ref="I50:I56" si="2">$H$26*B50</f>
        <v>2760</v>
      </c>
    </row>
    <row r="51" spans="1:9" ht="17.25" customHeight="1" x14ac:dyDescent="0.2">
      <c r="A51" s="122" t="s">
        <v>145</v>
      </c>
      <c r="B51" s="137">
        <v>24</v>
      </c>
      <c r="D51" s="170">
        <f t="shared" si="0"/>
        <v>3456</v>
      </c>
      <c r="E51" s="172">
        <f t="shared" si="1"/>
        <v>4492.8</v>
      </c>
      <c r="F51" s="171">
        <v>0.3</v>
      </c>
      <c r="G51" s="171"/>
      <c r="H51" s="172"/>
      <c r="I51" s="172">
        <f t="shared" si="2"/>
        <v>5520</v>
      </c>
    </row>
    <row r="52" spans="1:9" ht="24.95" customHeight="1" x14ac:dyDescent="0.2">
      <c r="A52" s="123" t="s">
        <v>146</v>
      </c>
      <c r="B52" s="137"/>
      <c r="D52" s="170"/>
      <c r="E52" s="172"/>
      <c r="F52" s="171"/>
      <c r="G52" s="171"/>
      <c r="H52" s="172"/>
      <c r="I52" s="172"/>
    </row>
    <row r="53" spans="1:9" ht="33.75" customHeight="1" x14ac:dyDescent="0.2">
      <c r="A53" s="121" t="s">
        <v>141</v>
      </c>
      <c r="B53" s="137"/>
      <c r="D53" s="170"/>
      <c r="E53" s="172"/>
      <c r="F53" s="171"/>
      <c r="G53" s="171"/>
      <c r="H53" s="172"/>
      <c r="I53" s="172"/>
    </row>
    <row r="54" spans="1:9" ht="24.95" customHeight="1" x14ac:dyDescent="0.2">
      <c r="A54" s="122" t="s">
        <v>147</v>
      </c>
      <c r="B54" s="137">
        <v>240</v>
      </c>
      <c r="D54" s="170">
        <f t="shared" si="0"/>
        <v>34560</v>
      </c>
      <c r="E54" s="172">
        <f t="shared" si="1"/>
        <v>44928</v>
      </c>
      <c r="F54" s="171">
        <v>0.3</v>
      </c>
      <c r="G54" s="171"/>
      <c r="H54" s="172"/>
      <c r="I54" s="172">
        <f t="shared" si="2"/>
        <v>55200</v>
      </c>
    </row>
    <row r="55" spans="1:9" ht="42" customHeight="1" x14ac:dyDescent="0.2">
      <c r="A55" s="120" t="s">
        <v>148</v>
      </c>
      <c r="B55" s="137">
        <v>60</v>
      </c>
      <c r="D55" s="170">
        <f>+$C$26*B55</f>
        <v>8640</v>
      </c>
      <c r="E55" s="172">
        <f t="shared" si="1"/>
        <v>11232</v>
      </c>
      <c r="F55" s="171">
        <v>0.3</v>
      </c>
      <c r="G55" s="171"/>
      <c r="H55" s="172"/>
      <c r="I55" s="172">
        <f t="shared" si="2"/>
        <v>13800</v>
      </c>
    </row>
    <row r="56" spans="1:9" ht="24.95" customHeight="1" x14ac:dyDescent="0.2">
      <c r="A56" s="124" t="s">
        <v>149</v>
      </c>
      <c r="B56" s="136">
        <v>100</v>
      </c>
      <c r="D56" s="170">
        <f t="shared" si="0"/>
        <v>14400</v>
      </c>
      <c r="E56" s="172">
        <f t="shared" si="1"/>
        <v>18720</v>
      </c>
      <c r="F56" s="171">
        <v>0.3</v>
      </c>
      <c r="G56" s="171"/>
      <c r="H56" s="172"/>
      <c r="I56" s="172">
        <f t="shared" si="2"/>
        <v>23000</v>
      </c>
    </row>
    <row r="57" spans="1:9" x14ac:dyDescent="0.2">
      <c r="B57" s="135"/>
      <c r="E57" s="172"/>
      <c r="F57" s="171"/>
      <c r="G57" s="171"/>
      <c r="H57" s="172"/>
      <c r="I57" s="172"/>
    </row>
    <row r="58" spans="1:9" x14ac:dyDescent="0.2">
      <c r="B58" s="135"/>
      <c r="E58" s="172"/>
      <c r="F58" s="171"/>
      <c r="G58" s="171"/>
      <c r="H58" s="172"/>
      <c r="I58" s="172"/>
    </row>
    <row r="59" spans="1:9" ht="24.95" customHeight="1" x14ac:dyDescent="0.2">
      <c r="A59" s="19" t="s">
        <v>150</v>
      </c>
      <c r="B59" s="135"/>
      <c r="E59" s="172"/>
      <c r="F59" s="171"/>
      <c r="G59" s="171"/>
      <c r="H59" s="172"/>
      <c r="I59" s="172"/>
    </row>
    <row r="60" spans="1:9" ht="32.25" customHeight="1" x14ac:dyDescent="0.2">
      <c r="A60" s="125" t="s">
        <v>151</v>
      </c>
      <c r="B60" s="135"/>
      <c r="E60" s="172"/>
      <c r="F60" s="171"/>
      <c r="G60" s="171"/>
      <c r="H60" s="172"/>
      <c r="I60" s="172"/>
    </row>
    <row r="61" spans="1:9" ht="33" customHeight="1" x14ac:dyDescent="0.2">
      <c r="A61" s="125" t="s">
        <v>152</v>
      </c>
      <c r="B61" s="135"/>
      <c r="E61" s="172"/>
      <c r="F61" s="171"/>
      <c r="G61" s="171"/>
      <c r="H61" s="172"/>
      <c r="I61" s="172"/>
    </row>
    <row r="62" spans="1:9" ht="31.5" customHeight="1" x14ac:dyDescent="0.2">
      <c r="A62" s="125" t="s">
        <v>153</v>
      </c>
      <c r="B62" s="135"/>
      <c r="E62" s="172"/>
      <c r="F62" s="171"/>
      <c r="G62" s="171"/>
      <c r="H62" s="172"/>
      <c r="I62" s="172"/>
    </row>
    <row r="63" spans="1:9" ht="48" customHeight="1" x14ac:dyDescent="0.2">
      <c r="A63" s="125" t="s">
        <v>154</v>
      </c>
      <c r="B63" s="135"/>
      <c r="E63" s="172"/>
      <c r="F63" s="171"/>
      <c r="G63" s="171"/>
      <c r="H63" s="172"/>
      <c r="I63" s="172"/>
    </row>
    <row r="64" spans="1:9" ht="36.75" customHeight="1" x14ac:dyDescent="0.2">
      <c r="A64" s="125" t="s">
        <v>155</v>
      </c>
      <c r="B64" s="135"/>
      <c r="E64" s="172"/>
      <c r="F64" s="171"/>
      <c r="G64" s="171"/>
      <c r="H64" s="172"/>
      <c r="I64" s="172"/>
    </row>
    <row r="65" spans="1:10" ht="34.5" customHeight="1" x14ac:dyDescent="0.2">
      <c r="A65" s="125" t="s">
        <v>156</v>
      </c>
      <c r="B65" s="135"/>
      <c r="E65" s="172"/>
      <c r="F65" s="171"/>
      <c r="G65" s="171"/>
      <c r="H65" s="172"/>
      <c r="I65" s="172"/>
    </row>
    <row r="66" spans="1:10" ht="35.25" customHeight="1" x14ac:dyDescent="0.2">
      <c r="A66" s="125" t="s">
        <v>157</v>
      </c>
      <c r="B66" s="135"/>
      <c r="E66" s="172"/>
      <c r="F66" s="171"/>
      <c r="G66" s="171"/>
      <c r="H66" s="172"/>
      <c r="I66" s="172"/>
    </row>
    <row r="67" spans="1:10" ht="36" customHeight="1" x14ac:dyDescent="0.2">
      <c r="A67" s="125" t="s">
        <v>158</v>
      </c>
      <c r="B67" s="135"/>
      <c r="E67" s="172"/>
      <c r="F67" s="171"/>
      <c r="G67" s="171"/>
      <c r="H67" s="172"/>
      <c r="I67" s="172"/>
    </row>
    <row r="68" spans="1:10" ht="20.25" x14ac:dyDescent="0.3">
      <c r="B68" s="135"/>
      <c r="D68" s="225" t="s">
        <v>212</v>
      </c>
      <c r="E68" s="225"/>
      <c r="F68" s="225"/>
      <c r="G68" s="171"/>
      <c r="H68" s="226" t="s">
        <v>213</v>
      </c>
      <c r="I68" s="226"/>
      <c r="J68" s="226"/>
    </row>
    <row r="69" spans="1:10" ht="18" x14ac:dyDescent="0.2">
      <c r="B69" s="135"/>
      <c r="D69" s="175">
        <v>2018</v>
      </c>
      <c r="E69" s="227">
        <v>2019</v>
      </c>
      <c r="F69" s="227"/>
      <c r="G69" s="175"/>
      <c r="H69" s="227" t="s">
        <v>209</v>
      </c>
      <c r="I69" s="227"/>
      <c r="J69" s="227"/>
    </row>
    <row r="70" spans="1:10" ht="38.25" x14ac:dyDescent="0.25">
      <c r="A70" s="70"/>
      <c r="B70" s="118" t="s">
        <v>117</v>
      </c>
      <c r="D70" s="174" t="s">
        <v>206</v>
      </c>
      <c r="E70" s="174" t="s">
        <v>207</v>
      </c>
      <c r="F70" s="174" t="s">
        <v>208</v>
      </c>
      <c r="G70" s="174"/>
      <c r="H70" s="174"/>
      <c r="I70" s="174" t="s">
        <v>210</v>
      </c>
      <c r="J70" s="174"/>
    </row>
    <row r="71" spans="1:10" ht="33" customHeight="1" x14ac:dyDescent="0.2">
      <c r="A71" s="119" t="s">
        <v>140</v>
      </c>
      <c r="B71" s="139"/>
      <c r="D71" s="170"/>
      <c r="E71" s="172"/>
      <c r="F71" s="171"/>
      <c r="G71" s="171"/>
      <c r="H71" s="172"/>
      <c r="I71" s="172"/>
    </row>
    <row r="72" spans="1:10" ht="33" customHeight="1" x14ac:dyDescent="0.2">
      <c r="A72" s="120" t="s">
        <v>141</v>
      </c>
      <c r="B72" s="137">
        <v>72</v>
      </c>
      <c r="D72" s="170">
        <f>+$C$26*B72</f>
        <v>10368</v>
      </c>
      <c r="E72" s="172">
        <f>D72*(1+F72)</f>
        <v>13478.4</v>
      </c>
      <c r="F72" s="171">
        <v>0.3</v>
      </c>
      <c r="G72" s="171"/>
      <c r="H72" s="172"/>
      <c r="I72" s="172">
        <f>$H$26*B72</f>
        <v>16560</v>
      </c>
    </row>
    <row r="73" spans="1:10" ht="24.75" customHeight="1" x14ac:dyDescent="0.2">
      <c r="A73" s="121" t="s">
        <v>142</v>
      </c>
      <c r="B73" s="137"/>
      <c r="D73" s="170"/>
      <c r="E73" s="172"/>
      <c r="F73" s="171"/>
      <c r="G73" s="171"/>
      <c r="H73" s="172"/>
      <c r="I73" s="172"/>
    </row>
    <row r="74" spans="1:10" ht="36.75" customHeight="1" x14ac:dyDescent="0.2">
      <c r="A74" s="120" t="s">
        <v>143</v>
      </c>
      <c r="B74" s="137"/>
      <c r="D74" s="170"/>
      <c r="E74" s="172"/>
      <c r="F74" s="171"/>
      <c r="G74" s="171"/>
      <c r="H74" s="172"/>
      <c r="I74" s="172"/>
    </row>
    <row r="75" spans="1:10" ht="18.75" customHeight="1" x14ac:dyDescent="0.2">
      <c r="A75" s="122" t="s">
        <v>144</v>
      </c>
      <c r="B75" s="137">
        <v>14</v>
      </c>
      <c r="D75" s="170">
        <f t="shared" ref="D75:D80" si="3">+$C$26*B75</f>
        <v>2016</v>
      </c>
      <c r="E75" s="172">
        <f t="shared" ref="E75:E81" si="4">D75*(1+F75)</f>
        <v>2620.8000000000002</v>
      </c>
      <c r="F75" s="171">
        <v>0.3</v>
      </c>
      <c r="G75" s="171"/>
      <c r="H75" s="172"/>
      <c r="I75" s="172">
        <f t="shared" ref="I75:I81" si="5">$H$26*B75</f>
        <v>3220</v>
      </c>
    </row>
    <row r="76" spans="1:10" ht="23.25" customHeight="1" x14ac:dyDescent="0.2">
      <c r="A76" s="122" t="s">
        <v>145</v>
      </c>
      <c r="B76" s="137">
        <v>29</v>
      </c>
      <c r="D76" s="170">
        <f t="shared" si="3"/>
        <v>4176</v>
      </c>
      <c r="E76" s="172">
        <f t="shared" si="4"/>
        <v>5428.8</v>
      </c>
      <c r="F76" s="171">
        <v>0.3</v>
      </c>
      <c r="G76" s="171"/>
      <c r="H76" s="172"/>
      <c r="I76" s="172">
        <f t="shared" si="5"/>
        <v>6670</v>
      </c>
    </row>
    <row r="77" spans="1:10" ht="18" customHeight="1" x14ac:dyDescent="0.2">
      <c r="A77" s="123" t="s">
        <v>146</v>
      </c>
      <c r="B77" s="137"/>
      <c r="D77" s="170"/>
      <c r="E77" s="172"/>
      <c r="F77" s="171"/>
      <c r="G77" s="171"/>
      <c r="H77" s="172"/>
      <c r="I77" s="172"/>
    </row>
    <row r="78" spans="1:10" ht="35.25" customHeight="1" x14ac:dyDescent="0.2">
      <c r="A78" s="121" t="s">
        <v>141</v>
      </c>
      <c r="B78" s="137"/>
      <c r="D78" s="170"/>
      <c r="E78" s="172"/>
      <c r="F78" s="171"/>
      <c r="G78" s="171"/>
      <c r="H78" s="172"/>
      <c r="I78" s="172"/>
    </row>
    <row r="79" spans="1:10" ht="18.75" customHeight="1" x14ac:dyDescent="0.2">
      <c r="A79" s="122" t="s">
        <v>147</v>
      </c>
      <c r="B79" s="137">
        <v>288</v>
      </c>
      <c r="D79" s="170">
        <f t="shared" si="3"/>
        <v>41472</v>
      </c>
      <c r="E79" s="172">
        <f t="shared" si="4"/>
        <v>53913.599999999999</v>
      </c>
      <c r="F79" s="171">
        <v>0.3</v>
      </c>
      <c r="G79" s="171"/>
      <c r="H79" s="172"/>
      <c r="I79" s="172">
        <f t="shared" si="5"/>
        <v>66240</v>
      </c>
    </row>
    <row r="80" spans="1:10" ht="44.25" customHeight="1" x14ac:dyDescent="0.2">
      <c r="A80" s="120" t="s">
        <v>148</v>
      </c>
      <c r="B80" s="137">
        <v>72</v>
      </c>
      <c r="D80" s="170">
        <f t="shared" si="3"/>
        <v>10368</v>
      </c>
      <c r="E80" s="172">
        <f t="shared" si="4"/>
        <v>13478.4</v>
      </c>
      <c r="F80" s="171">
        <v>0.3</v>
      </c>
      <c r="G80" s="171"/>
      <c r="H80" s="172"/>
      <c r="I80" s="172">
        <f t="shared" si="5"/>
        <v>16560</v>
      </c>
    </row>
    <row r="81" spans="1:10" ht="19.5" customHeight="1" x14ac:dyDescent="0.2">
      <c r="A81" s="124" t="s">
        <v>149</v>
      </c>
      <c r="B81" s="136">
        <v>100</v>
      </c>
      <c r="D81" s="170">
        <f>+$C$26*B81</f>
        <v>14400</v>
      </c>
      <c r="E81" s="172">
        <f t="shared" si="4"/>
        <v>18720</v>
      </c>
      <c r="F81" s="171">
        <v>0.3</v>
      </c>
      <c r="G81" s="171"/>
      <c r="H81" s="172"/>
      <c r="I81" s="172">
        <f t="shared" si="5"/>
        <v>23000</v>
      </c>
    </row>
    <row r="82" spans="1:10" x14ac:dyDescent="0.2">
      <c r="B82" s="135"/>
      <c r="E82" s="172"/>
      <c r="F82" s="171"/>
      <c r="G82" s="171"/>
      <c r="H82" s="172"/>
      <c r="I82" s="172"/>
    </row>
    <row r="83" spans="1:10" x14ac:dyDescent="0.2">
      <c r="B83" s="135"/>
      <c r="E83" s="172"/>
      <c r="F83" s="171"/>
      <c r="G83" s="171"/>
      <c r="H83" s="172"/>
      <c r="I83" s="172"/>
    </row>
    <row r="84" spans="1:10" ht="21.75" customHeight="1" x14ac:dyDescent="0.2">
      <c r="A84" s="19" t="s">
        <v>159</v>
      </c>
      <c r="B84" s="135"/>
      <c r="E84" s="172"/>
      <c r="F84" s="171"/>
      <c r="G84" s="171"/>
      <c r="H84" s="172"/>
      <c r="I84" s="172"/>
    </row>
    <row r="85" spans="1:10" ht="24.95" customHeight="1" x14ac:dyDescent="0.2">
      <c r="A85" t="s">
        <v>160</v>
      </c>
      <c r="B85" s="135"/>
      <c r="E85" s="172"/>
      <c r="F85" s="171"/>
      <c r="G85" s="171"/>
      <c r="H85" s="172"/>
      <c r="I85" s="172"/>
    </row>
    <row r="86" spans="1:10" ht="24.95" customHeight="1" x14ac:dyDescent="0.2">
      <c r="A86" t="s">
        <v>161</v>
      </c>
      <c r="B86" s="135"/>
      <c r="E86" s="172"/>
      <c r="F86" s="171"/>
      <c r="G86" s="171"/>
      <c r="H86" s="172"/>
      <c r="I86" s="172"/>
    </row>
    <row r="87" spans="1:10" ht="24.95" customHeight="1" x14ac:dyDescent="0.2">
      <c r="A87" t="s">
        <v>162</v>
      </c>
      <c r="B87" s="135"/>
      <c r="E87" s="172"/>
      <c r="F87" s="171"/>
      <c r="G87" s="171"/>
      <c r="H87" s="172"/>
      <c r="I87" s="172"/>
    </row>
    <row r="88" spans="1:10" ht="24.95" customHeight="1" x14ac:dyDescent="0.2">
      <c r="A88" t="s">
        <v>163</v>
      </c>
      <c r="B88" s="135"/>
      <c r="E88" s="172"/>
      <c r="F88" s="171"/>
      <c r="G88" s="171"/>
      <c r="H88" s="172"/>
      <c r="I88" s="172"/>
    </row>
    <row r="89" spans="1:10" ht="24.95" customHeight="1" x14ac:dyDescent="0.2">
      <c r="A89" t="s">
        <v>164</v>
      </c>
      <c r="B89" s="135"/>
      <c r="E89" s="172"/>
      <c r="F89" s="171"/>
      <c r="G89" s="171"/>
      <c r="H89" s="172"/>
      <c r="I89" s="172"/>
    </row>
    <row r="90" spans="1:10" ht="24.95" customHeight="1" x14ac:dyDescent="0.2">
      <c r="A90" t="s">
        <v>165</v>
      </c>
      <c r="B90" s="135"/>
      <c r="E90" s="172"/>
      <c r="F90" s="171"/>
      <c r="G90" s="171"/>
      <c r="H90" s="172"/>
      <c r="I90" s="172"/>
    </row>
    <row r="91" spans="1:10" ht="24.95" customHeight="1" x14ac:dyDescent="0.2">
      <c r="A91" t="s">
        <v>166</v>
      </c>
      <c r="B91" s="135"/>
      <c r="E91" s="172"/>
      <c r="F91" s="171"/>
      <c r="G91" s="171"/>
      <c r="H91" s="172"/>
      <c r="I91" s="172"/>
    </row>
    <row r="92" spans="1:10" ht="24.95" customHeight="1" x14ac:dyDescent="0.2">
      <c r="A92" t="s">
        <v>167</v>
      </c>
      <c r="B92" s="135"/>
      <c r="E92" s="172"/>
      <c r="F92" s="171"/>
      <c r="G92" s="171"/>
      <c r="H92" s="172"/>
      <c r="I92" s="172"/>
    </row>
    <row r="93" spans="1:10" ht="24.95" customHeight="1" x14ac:dyDescent="0.2">
      <c r="B93" s="135"/>
      <c r="E93" s="172"/>
      <c r="F93" s="171"/>
      <c r="G93" s="171"/>
      <c r="H93" s="172"/>
      <c r="I93" s="172"/>
    </row>
    <row r="94" spans="1:10" ht="24.95" customHeight="1" x14ac:dyDescent="0.2">
      <c r="B94" s="135"/>
      <c r="E94" s="172"/>
      <c r="F94" s="171"/>
      <c r="G94" s="171"/>
      <c r="H94" s="172"/>
      <c r="I94" s="172"/>
    </row>
    <row r="95" spans="1:10" ht="20.25" x14ac:dyDescent="0.3">
      <c r="B95" s="135"/>
      <c r="D95" s="225" t="s">
        <v>212</v>
      </c>
      <c r="E95" s="225"/>
      <c r="F95" s="225"/>
      <c r="G95" s="171"/>
      <c r="H95" s="226" t="s">
        <v>213</v>
      </c>
      <c r="I95" s="226"/>
      <c r="J95" s="226"/>
    </row>
    <row r="96" spans="1:10" ht="18" x14ac:dyDescent="0.2">
      <c r="B96" s="135"/>
      <c r="D96" s="175">
        <v>2018</v>
      </c>
      <c r="E96" s="227">
        <v>2019</v>
      </c>
      <c r="F96" s="227"/>
      <c r="G96" s="175"/>
      <c r="H96" s="227" t="s">
        <v>209</v>
      </c>
      <c r="I96" s="227"/>
      <c r="J96" s="227"/>
    </row>
    <row r="97" spans="1:10" ht="38.25" x14ac:dyDescent="0.25">
      <c r="A97" s="70"/>
      <c r="B97" s="118" t="s">
        <v>117</v>
      </c>
      <c r="D97" s="174" t="s">
        <v>206</v>
      </c>
      <c r="E97" s="174" t="s">
        <v>207</v>
      </c>
      <c r="F97" s="174" t="s">
        <v>208</v>
      </c>
      <c r="G97" s="174"/>
      <c r="H97" s="174"/>
      <c r="I97" s="174" t="s">
        <v>210</v>
      </c>
      <c r="J97" s="174"/>
    </row>
    <row r="98" spans="1:10" ht="25.5" x14ac:dyDescent="0.2">
      <c r="A98" s="119" t="s">
        <v>140</v>
      </c>
      <c r="B98" s="139"/>
      <c r="D98" s="170"/>
      <c r="E98" s="172"/>
      <c r="F98" s="171"/>
      <c r="G98" s="171"/>
      <c r="H98" s="172"/>
      <c r="I98" s="172"/>
    </row>
    <row r="99" spans="1:10" ht="25.5" x14ac:dyDescent="0.2">
      <c r="A99" s="120" t="s">
        <v>141</v>
      </c>
      <c r="B99" s="140">
        <v>66</v>
      </c>
      <c r="D99" s="170">
        <f>+$C$26*B99</f>
        <v>9504</v>
      </c>
      <c r="E99" s="172">
        <f t="shared" ref="E99:E108" si="6">D99*(1+F99)</f>
        <v>12355.2</v>
      </c>
      <c r="F99" s="171">
        <v>0.3</v>
      </c>
      <c r="G99" s="171"/>
      <c r="H99" s="172"/>
      <c r="I99" s="172">
        <f>$H$26*B99</f>
        <v>15180</v>
      </c>
    </row>
    <row r="100" spans="1:10" ht="18.75" customHeight="1" x14ac:dyDescent="0.2">
      <c r="A100" s="121" t="s">
        <v>142</v>
      </c>
      <c r="B100" s="140"/>
      <c r="D100" s="170"/>
      <c r="E100" s="172"/>
      <c r="F100" s="171"/>
      <c r="G100" s="171"/>
      <c r="H100" s="172"/>
      <c r="I100" s="172"/>
    </row>
    <row r="101" spans="1:10" ht="29.25" customHeight="1" x14ac:dyDescent="0.2">
      <c r="A101" s="120" t="s">
        <v>143</v>
      </c>
      <c r="B101" s="140"/>
      <c r="D101" s="170"/>
      <c r="E101" s="172"/>
      <c r="F101" s="171"/>
      <c r="G101" s="171"/>
      <c r="H101" s="172"/>
      <c r="I101" s="172"/>
    </row>
    <row r="102" spans="1:10" ht="18" customHeight="1" x14ac:dyDescent="0.2">
      <c r="A102" s="122" t="s">
        <v>144</v>
      </c>
      <c r="B102" s="140">
        <v>13</v>
      </c>
      <c r="D102" s="170">
        <f t="shared" ref="D102:D106" si="7">+$C$26*B102</f>
        <v>1872</v>
      </c>
      <c r="E102" s="172">
        <f t="shared" si="6"/>
        <v>2433.6</v>
      </c>
      <c r="F102" s="171">
        <v>0.3</v>
      </c>
      <c r="G102" s="171"/>
      <c r="H102" s="172"/>
      <c r="I102" s="172">
        <f t="shared" ref="I102:I108" si="8">$H$26*B102</f>
        <v>2990</v>
      </c>
    </row>
    <row r="103" spans="1:10" ht="18" customHeight="1" x14ac:dyDescent="0.2">
      <c r="A103" s="122" t="s">
        <v>145</v>
      </c>
      <c r="B103" s="140">
        <v>27</v>
      </c>
      <c r="D103" s="170">
        <f t="shared" si="7"/>
        <v>3888</v>
      </c>
      <c r="E103" s="172">
        <f t="shared" si="6"/>
        <v>5054.4000000000005</v>
      </c>
      <c r="F103" s="171">
        <v>0.3</v>
      </c>
      <c r="G103" s="171"/>
      <c r="H103" s="172"/>
      <c r="I103" s="172">
        <f t="shared" si="8"/>
        <v>6210</v>
      </c>
    </row>
    <row r="104" spans="1:10" ht="18.75" customHeight="1" x14ac:dyDescent="0.2">
      <c r="A104" s="123" t="s">
        <v>146</v>
      </c>
      <c r="B104" s="140"/>
      <c r="D104" s="170"/>
      <c r="E104" s="172"/>
      <c r="F104" s="171"/>
      <c r="G104" s="171"/>
      <c r="H104" s="172"/>
      <c r="I104" s="172"/>
    </row>
    <row r="105" spans="1:10" ht="40.5" customHeight="1" x14ac:dyDescent="0.2">
      <c r="A105" s="121" t="s">
        <v>141</v>
      </c>
      <c r="B105" s="140"/>
      <c r="D105" s="170"/>
      <c r="E105" s="172"/>
      <c r="F105" s="171"/>
      <c r="G105" s="171"/>
      <c r="H105" s="172"/>
      <c r="I105" s="172"/>
    </row>
    <row r="106" spans="1:10" ht="22.5" customHeight="1" x14ac:dyDescent="0.2">
      <c r="A106" s="122" t="s">
        <v>147</v>
      </c>
      <c r="B106" s="140">
        <v>264</v>
      </c>
      <c r="D106" s="170">
        <f t="shared" si="7"/>
        <v>38016</v>
      </c>
      <c r="E106" s="172">
        <f t="shared" si="6"/>
        <v>49420.800000000003</v>
      </c>
      <c r="F106" s="171">
        <v>0.3</v>
      </c>
      <c r="G106" s="171"/>
      <c r="H106" s="172"/>
      <c r="I106" s="172">
        <f t="shared" si="8"/>
        <v>60720</v>
      </c>
    </row>
    <row r="107" spans="1:10" ht="44.25" customHeight="1" x14ac:dyDescent="0.2">
      <c r="A107" s="120" t="s">
        <v>148</v>
      </c>
      <c r="B107" s="140">
        <v>66</v>
      </c>
      <c r="D107" s="170">
        <f>+$C$26*B107</f>
        <v>9504</v>
      </c>
      <c r="E107" s="172">
        <f t="shared" si="6"/>
        <v>12355.2</v>
      </c>
      <c r="F107" s="171">
        <v>0.3</v>
      </c>
      <c r="G107" s="171"/>
      <c r="H107" s="172"/>
      <c r="I107" s="172">
        <f t="shared" si="8"/>
        <v>15180</v>
      </c>
    </row>
    <row r="108" spans="1:10" ht="18" customHeight="1" x14ac:dyDescent="0.2">
      <c r="A108" s="124" t="s">
        <v>149</v>
      </c>
      <c r="B108" s="141">
        <v>100</v>
      </c>
      <c r="D108" s="170">
        <f>+$C$26*B108</f>
        <v>14400</v>
      </c>
      <c r="E108" s="172">
        <f t="shared" si="6"/>
        <v>18720</v>
      </c>
      <c r="F108" s="171">
        <v>0.3</v>
      </c>
      <c r="G108" s="171"/>
      <c r="H108" s="172"/>
      <c r="I108" s="172">
        <f t="shared" si="8"/>
        <v>23000</v>
      </c>
    </row>
    <row r="109" spans="1:10" x14ac:dyDescent="0.2">
      <c r="B109" s="135"/>
      <c r="E109" s="172"/>
      <c r="F109" s="171"/>
      <c r="G109" s="171"/>
      <c r="H109" s="172"/>
      <c r="I109" s="172"/>
    </row>
    <row r="110" spans="1:10" x14ac:dyDescent="0.2">
      <c r="B110" s="135"/>
      <c r="E110" s="172"/>
      <c r="F110" s="171"/>
      <c r="G110" s="171"/>
      <c r="H110" s="172"/>
      <c r="I110" s="172"/>
    </row>
    <row r="111" spans="1:10" ht="24.95" customHeight="1" x14ac:dyDescent="0.2">
      <c r="A111" s="19" t="s">
        <v>168</v>
      </c>
      <c r="B111" s="135"/>
      <c r="E111" s="172"/>
      <c r="F111" s="171"/>
      <c r="G111" s="171"/>
      <c r="H111" s="172"/>
      <c r="I111" s="172"/>
    </row>
    <row r="112" spans="1:10" ht="24.95" customHeight="1" x14ac:dyDescent="0.2">
      <c r="A112" t="s">
        <v>169</v>
      </c>
      <c r="B112" s="135"/>
      <c r="E112" s="172"/>
      <c r="F112" s="171"/>
      <c r="G112" s="171"/>
      <c r="H112" s="172"/>
      <c r="I112" s="172"/>
    </row>
    <row r="113" spans="1:10" ht="24.95" customHeight="1" x14ac:dyDescent="0.2">
      <c r="A113" t="s">
        <v>170</v>
      </c>
      <c r="B113" s="135"/>
      <c r="E113" s="172"/>
      <c r="F113" s="171"/>
      <c r="G113" s="171"/>
      <c r="H113" s="172"/>
      <c r="I113" s="172"/>
    </row>
    <row r="114" spans="1:10" ht="24.95" customHeight="1" x14ac:dyDescent="0.2">
      <c r="A114" t="s">
        <v>171</v>
      </c>
      <c r="B114" s="135"/>
      <c r="E114" s="172"/>
      <c r="F114" s="171"/>
      <c r="G114" s="171"/>
      <c r="H114" s="172"/>
      <c r="I114" s="172"/>
    </row>
    <row r="115" spans="1:10" ht="24.95" customHeight="1" x14ac:dyDescent="0.2">
      <c r="A115" t="s">
        <v>172</v>
      </c>
      <c r="B115" s="135"/>
      <c r="E115" s="172"/>
      <c r="F115" s="171"/>
      <c r="G115" s="171"/>
      <c r="H115" s="172"/>
      <c r="I115" s="172"/>
    </row>
    <row r="116" spans="1:10" ht="24.95" customHeight="1" x14ac:dyDescent="0.2">
      <c r="A116" t="s">
        <v>173</v>
      </c>
      <c r="B116" s="135"/>
      <c r="E116" s="172"/>
      <c r="F116" s="171"/>
      <c r="G116" s="171"/>
      <c r="H116" s="172"/>
      <c r="I116" s="172"/>
    </row>
    <row r="117" spans="1:10" ht="32.25" customHeight="1" x14ac:dyDescent="0.2">
      <c r="A117" s="125" t="s">
        <v>174</v>
      </c>
      <c r="B117" s="135"/>
      <c r="E117" s="172"/>
      <c r="F117" s="171"/>
      <c r="G117" s="171"/>
      <c r="H117" s="172"/>
      <c r="I117" s="172"/>
    </row>
    <row r="118" spans="1:10" ht="24.95" customHeight="1" x14ac:dyDescent="0.3">
      <c r="B118" s="135"/>
      <c r="D118" s="225" t="s">
        <v>212</v>
      </c>
      <c r="E118" s="225"/>
      <c r="F118" s="225"/>
      <c r="G118" s="171"/>
      <c r="H118" s="226" t="s">
        <v>213</v>
      </c>
      <c r="I118" s="226"/>
      <c r="J118" s="226"/>
    </row>
    <row r="119" spans="1:10" ht="18" x14ac:dyDescent="0.2">
      <c r="B119" s="135"/>
      <c r="D119" s="175">
        <v>2018</v>
      </c>
      <c r="E119" s="227">
        <v>2019</v>
      </c>
      <c r="F119" s="227"/>
      <c r="G119" s="175"/>
      <c r="H119" s="227" t="s">
        <v>209</v>
      </c>
      <c r="I119" s="227"/>
      <c r="J119" s="227"/>
    </row>
    <row r="120" spans="1:10" ht="59.25" customHeight="1" x14ac:dyDescent="0.25">
      <c r="A120" s="70"/>
      <c r="B120" s="118" t="s">
        <v>117</v>
      </c>
      <c r="D120" s="174" t="s">
        <v>206</v>
      </c>
      <c r="E120" s="174" t="s">
        <v>207</v>
      </c>
      <c r="F120" s="174" t="s">
        <v>208</v>
      </c>
      <c r="G120" s="174"/>
      <c r="H120" s="174"/>
      <c r="I120" s="174" t="s">
        <v>210</v>
      </c>
      <c r="J120" s="174"/>
    </row>
    <row r="121" spans="1:10" ht="29.25" customHeight="1" x14ac:dyDescent="0.2">
      <c r="A121" s="119" t="s">
        <v>140</v>
      </c>
      <c r="B121" s="139"/>
      <c r="D121" s="170"/>
      <c r="E121" s="172"/>
      <c r="F121" s="171"/>
      <c r="G121" s="171"/>
      <c r="H121" s="172"/>
      <c r="I121" s="172"/>
    </row>
    <row r="122" spans="1:10" ht="31.5" customHeight="1" x14ac:dyDescent="0.2">
      <c r="A122" s="120" t="s">
        <v>141</v>
      </c>
      <c r="B122" s="140">
        <v>54</v>
      </c>
      <c r="D122" s="170">
        <f>+$C$26*B122</f>
        <v>7776</v>
      </c>
      <c r="E122" s="172">
        <f t="shared" ref="E122:E131" si="9">D122*(1+F122)</f>
        <v>10108.800000000001</v>
      </c>
      <c r="F122" s="171">
        <v>0.3</v>
      </c>
      <c r="G122" s="171"/>
      <c r="H122" s="172"/>
      <c r="I122" s="172">
        <f>$H$26*B122</f>
        <v>12420</v>
      </c>
    </row>
    <row r="123" spans="1:10" ht="18.75" customHeight="1" x14ac:dyDescent="0.2">
      <c r="A123" s="121" t="s">
        <v>142</v>
      </c>
      <c r="B123" s="140"/>
      <c r="D123" s="170"/>
      <c r="E123" s="172"/>
      <c r="F123" s="171"/>
      <c r="G123" s="171"/>
      <c r="H123" s="172"/>
      <c r="I123" s="172"/>
    </row>
    <row r="124" spans="1:10" ht="29.25" customHeight="1" x14ac:dyDescent="0.2">
      <c r="A124" s="120" t="s">
        <v>143</v>
      </c>
      <c r="B124" s="140"/>
      <c r="D124" s="170"/>
      <c r="E124" s="172"/>
      <c r="F124" s="171"/>
      <c r="G124" s="171"/>
      <c r="H124" s="172"/>
      <c r="I124" s="172"/>
    </row>
    <row r="125" spans="1:10" ht="17.25" customHeight="1" x14ac:dyDescent="0.2">
      <c r="A125" s="122" t="s">
        <v>144</v>
      </c>
      <c r="B125" s="140">
        <v>11</v>
      </c>
      <c r="D125" s="170">
        <f t="shared" ref="D125:D129" si="10">+$C$26*B125</f>
        <v>1584</v>
      </c>
      <c r="E125" s="172">
        <f t="shared" si="9"/>
        <v>2059.2000000000003</v>
      </c>
      <c r="F125" s="171">
        <v>0.3</v>
      </c>
      <c r="G125" s="171"/>
      <c r="H125" s="172"/>
      <c r="I125" s="172">
        <f t="shared" ref="I125:I131" si="11">$H$26*B125</f>
        <v>2530</v>
      </c>
    </row>
    <row r="126" spans="1:10" ht="18.75" customHeight="1" x14ac:dyDescent="0.2">
      <c r="A126" s="122" t="s">
        <v>145</v>
      </c>
      <c r="B126" s="140">
        <v>22</v>
      </c>
      <c r="D126" s="170">
        <f t="shared" si="10"/>
        <v>3168</v>
      </c>
      <c r="E126" s="172">
        <f t="shared" si="9"/>
        <v>4118.4000000000005</v>
      </c>
      <c r="F126" s="171">
        <v>0.3</v>
      </c>
      <c r="G126" s="171"/>
      <c r="H126" s="172"/>
      <c r="I126" s="172">
        <f t="shared" si="11"/>
        <v>5060</v>
      </c>
    </row>
    <row r="127" spans="1:10" ht="19.5" customHeight="1" x14ac:dyDescent="0.2">
      <c r="A127" s="123" t="s">
        <v>146</v>
      </c>
      <c r="B127" s="140"/>
      <c r="D127" s="170"/>
      <c r="E127" s="172"/>
      <c r="F127" s="171"/>
      <c r="G127" s="171"/>
      <c r="H127" s="172"/>
      <c r="I127" s="172"/>
    </row>
    <row r="128" spans="1:10" ht="44.25" customHeight="1" x14ac:dyDescent="0.2">
      <c r="A128" s="121" t="s">
        <v>141</v>
      </c>
      <c r="B128" s="140"/>
      <c r="D128" s="170"/>
      <c r="E128" s="172"/>
      <c r="F128" s="171"/>
      <c r="G128" s="171"/>
      <c r="H128" s="172"/>
      <c r="I128" s="172"/>
    </row>
    <row r="129" spans="1:10" ht="19.5" customHeight="1" x14ac:dyDescent="0.2">
      <c r="A129" s="122" t="s">
        <v>147</v>
      </c>
      <c r="B129" s="140">
        <v>215</v>
      </c>
      <c r="D129" s="170">
        <f t="shared" si="10"/>
        <v>30960</v>
      </c>
      <c r="E129" s="172">
        <f t="shared" si="9"/>
        <v>40248</v>
      </c>
      <c r="F129" s="171">
        <v>0.3</v>
      </c>
      <c r="G129" s="171"/>
      <c r="H129" s="172"/>
      <c r="I129" s="172">
        <f t="shared" si="11"/>
        <v>49450</v>
      </c>
    </row>
    <row r="130" spans="1:10" ht="46.5" customHeight="1" x14ac:dyDescent="0.2">
      <c r="A130" s="120" t="s">
        <v>148</v>
      </c>
      <c r="B130" s="140">
        <v>54</v>
      </c>
      <c r="D130" s="170">
        <f>+$C$26*B130</f>
        <v>7776</v>
      </c>
      <c r="E130" s="172">
        <f t="shared" si="9"/>
        <v>10108.800000000001</v>
      </c>
      <c r="F130" s="171">
        <v>0.3</v>
      </c>
      <c r="G130" s="171"/>
      <c r="H130" s="172"/>
      <c r="I130" s="172">
        <f t="shared" si="11"/>
        <v>12420</v>
      </c>
    </row>
    <row r="131" spans="1:10" ht="18" customHeight="1" x14ac:dyDescent="0.2">
      <c r="A131" s="124" t="s">
        <v>149</v>
      </c>
      <c r="B131" s="141">
        <v>100</v>
      </c>
      <c r="D131" s="170">
        <f>+$C$26*B131</f>
        <v>14400</v>
      </c>
      <c r="E131" s="172">
        <f t="shared" si="9"/>
        <v>18720</v>
      </c>
      <c r="F131" s="171">
        <v>0.3</v>
      </c>
      <c r="G131" s="171"/>
      <c r="H131" s="172"/>
      <c r="I131" s="172">
        <f t="shared" si="11"/>
        <v>23000</v>
      </c>
    </row>
    <row r="132" spans="1:10" x14ac:dyDescent="0.2">
      <c r="B132" s="135"/>
      <c r="E132" s="172"/>
      <c r="F132" s="171"/>
      <c r="G132" s="171"/>
      <c r="H132" s="172"/>
      <c r="I132" s="172"/>
    </row>
    <row r="133" spans="1:10" x14ac:dyDescent="0.2">
      <c r="B133" s="135"/>
      <c r="E133" s="172"/>
      <c r="F133" s="171"/>
      <c r="G133" s="171"/>
      <c r="H133" s="172"/>
      <c r="I133" s="172"/>
    </row>
    <row r="134" spans="1:10" x14ac:dyDescent="0.2">
      <c r="B134" s="135"/>
      <c r="E134" s="172"/>
      <c r="F134" s="171"/>
      <c r="G134" s="171"/>
      <c r="H134" s="172"/>
      <c r="I134" s="172"/>
    </row>
    <row r="135" spans="1:10" ht="24.95" customHeight="1" x14ac:dyDescent="0.2">
      <c r="A135" s="19" t="s">
        <v>175</v>
      </c>
      <c r="B135" s="135"/>
      <c r="E135" s="172"/>
      <c r="F135" s="171"/>
      <c r="G135" s="171"/>
      <c r="H135" s="172"/>
      <c r="I135" s="172"/>
    </row>
    <row r="136" spans="1:10" ht="24.95" customHeight="1" x14ac:dyDescent="0.2">
      <c r="A136" t="s">
        <v>176</v>
      </c>
      <c r="B136" s="135"/>
      <c r="E136" s="172"/>
      <c r="F136" s="171"/>
      <c r="G136" s="171"/>
      <c r="H136" s="172"/>
      <c r="I136" s="172"/>
    </row>
    <row r="137" spans="1:10" ht="31.5" customHeight="1" x14ac:dyDescent="0.2">
      <c r="A137" s="125" t="s">
        <v>177</v>
      </c>
      <c r="B137" s="135"/>
      <c r="E137" s="172"/>
      <c r="F137" s="171"/>
      <c r="G137" s="171"/>
      <c r="H137" s="172"/>
      <c r="I137" s="172"/>
    </row>
    <row r="138" spans="1:10" ht="24.95" customHeight="1" x14ac:dyDescent="0.2">
      <c r="A138" t="s">
        <v>178</v>
      </c>
      <c r="B138" s="135"/>
      <c r="E138" s="172"/>
      <c r="F138" s="171"/>
      <c r="G138" s="171"/>
      <c r="H138" s="172"/>
      <c r="I138" s="172"/>
    </row>
    <row r="139" spans="1:10" ht="24.95" customHeight="1" x14ac:dyDescent="0.2">
      <c r="A139" t="s">
        <v>179</v>
      </c>
      <c r="B139" s="135"/>
      <c r="E139" s="172"/>
      <c r="F139" s="171"/>
      <c r="G139" s="171"/>
      <c r="H139" s="172"/>
      <c r="I139" s="172"/>
    </row>
    <row r="140" spans="1:10" ht="24.95" customHeight="1" x14ac:dyDescent="0.2">
      <c r="A140" t="s">
        <v>180</v>
      </c>
      <c r="B140" s="135"/>
      <c r="E140" s="172"/>
      <c r="F140" s="171"/>
      <c r="G140" s="171"/>
      <c r="H140" s="172"/>
      <c r="I140" s="172"/>
    </row>
    <row r="141" spans="1:10" ht="24.95" customHeight="1" x14ac:dyDescent="0.2">
      <c r="A141" t="s">
        <v>181</v>
      </c>
      <c r="B141" s="135"/>
      <c r="E141" s="172"/>
      <c r="F141" s="171"/>
      <c r="G141" s="171"/>
      <c r="H141" s="172"/>
      <c r="I141" s="172"/>
    </row>
    <row r="142" spans="1:10" ht="24.95" customHeight="1" x14ac:dyDescent="0.2">
      <c r="A142" t="s">
        <v>182</v>
      </c>
      <c r="B142" s="135"/>
      <c r="E142" s="172"/>
      <c r="F142" s="171"/>
      <c r="G142" s="171"/>
      <c r="H142" s="172"/>
      <c r="I142" s="172"/>
    </row>
    <row r="143" spans="1:10" ht="24.95" customHeight="1" x14ac:dyDescent="0.2">
      <c r="A143" t="s">
        <v>183</v>
      </c>
      <c r="B143" s="135"/>
      <c r="E143" s="172"/>
      <c r="F143" s="171"/>
      <c r="G143" s="171"/>
      <c r="H143" s="172"/>
      <c r="I143" s="172"/>
    </row>
    <row r="144" spans="1:10" ht="20.25" x14ac:dyDescent="0.3">
      <c r="D144" s="225" t="s">
        <v>212</v>
      </c>
      <c r="E144" s="225"/>
      <c r="F144" s="225"/>
      <c r="G144" s="171"/>
      <c r="H144" s="226" t="s">
        <v>213</v>
      </c>
      <c r="I144" s="226"/>
      <c r="J144" s="226"/>
    </row>
    <row r="145" spans="1:10" ht="18" x14ac:dyDescent="0.2">
      <c r="D145" s="175">
        <v>2018</v>
      </c>
      <c r="E145" s="227">
        <v>2019</v>
      </c>
      <c r="F145" s="227"/>
      <c r="G145" s="175"/>
      <c r="H145" s="227" t="s">
        <v>209</v>
      </c>
      <c r="I145" s="227"/>
      <c r="J145" s="227"/>
    </row>
    <row r="146" spans="1:10" ht="38.25" x14ac:dyDescent="0.25">
      <c r="A146" s="70"/>
      <c r="B146" s="118" t="s">
        <v>117</v>
      </c>
      <c r="C146" s="147"/>
      <c r="D146" s="174" t="s">
        <v>206</v>
      </c>
      <c r="E146" s="174" t="s">
        <v>207</v>
      </c>
      <c r="F146" s="174" t="s">
        <v>208</v>
      </c>
      <c r="G146" s="174"/>
      <c r="H146" s="174"/>
      <c r="I146" s="174" t="s">
        <v>210</v>
      </c>
      <c r="J146" s="174"/>
    </row>
    <row r="147" spans="1:10" ht="33" customHeight="1" x14ac:dyDescent="0.2">
      <c r="A147" s="119" t="s">
        <v>140</v>
      </c>
      <c r="B147" s="139"/>
      <c r="D147" s="170"/>
      <c r="E147" s="172"/>
      <c r="F147" s="171"/>
      <c r="G147" s="171"/>
      <c r="H147" s="172"/>
      <c r="I147" s="172"/>
    </row>
    <row r="148" spans="1:10" ht="36" customHeight="1" x14ac:dyDescent="0.2">
      <c r="A148" s="120" t="s">
        <v>141</v>
      </c>
      <c r="B148" s="140">
        <v>57</v>
      </c>
      <c r="D148" s="170">
        <f>+$C$26*B148</f>
        <v>8208</v>
      </c>
      <c r="E148" s="172">
        <f t="shared" ref="E148:E159" si="12">D148*(1+F148)</f>
        <v>10670.4</v>
      </c>
      <c r="F148" s="171">
        <v>0.3</v>
      </c>
      <c r="G148" s="171"/>
      <c r="H148" s="172"/>
      <c r="I148" s="172">
        <f>$H$26*B148</f>
        <v>13110</v>
      </c>
    </row>
    <row r="149" spans="1:10" ht="21.75" customHeight="1" x14ac:dyDescent="0.2">
      <c r="A149" s="121" t="s">
        <v>142</v>
      </c>
      <c r="B149" s="140"/>
      <c r="D149" s="170"/>
      <c r="E149" s="172"/>
      <c r="F149" s="171"/>
      <c r="G149" s="171"/>
      <c r="H149" s="172"/>
      <c r="I149" s="172"/>
    </row>
    <row r="150" spans="1:10" ht="34.5" customHeight="1" x14ac:dyDescent="0.2">
      <c r="A150" s="120" t="s">
        <v>143</v>
      </c>
      <c r="B150" s="140"/>
      <c r="D150" s="170"/>
      <c r="E150" s="172"/>
      <c r="F150" s="171"/>
      <c r="G150" s="171"/>
      <c r="H150" s="172"/>
      <c r="I150" s="172"/>
    </row>
    <row r="151" spans="1:10" ht="21" customHeight="1" x14ac:dyDescent="0.2">
      <c r="A151" s="122" t="s">
        <v>144</v>
      </c>
      <c r="B151" s="140">
        <v>11</v>
      </c>
      <c r="D151" s="170">
        <f t="shared" ref="D151:D155" si="13">+$C$26*B151</f>
        <v>1584</v>
      </c>
      <c r="E151" s="172">
        <f t="shared" si="12"/>
        <v>2059.2000000000003</v>
      </c>
      <c r="F151" s="171">
        <v>0.3</v>
      </c>
      <c r="G151" s="171"/>
      <c r="H151" s="172"/>
      <c r="I151" s="172">
        <f t="shared" ref="I151:I159" si="14">$H$26*B151</f>
        <v>2530</v>
      </c>
    </row>
    <row r="152" spans="1:10" ht="20.25" customHeight="1" x14ac:dyDescent="0.2">
      <c r="A152" s="122" t="s">
        <v>145</v>
      </c>
      <c r="B152" s="140">
        <v>23</v>
      </c>
      <c r="D152" s="170">
        <f t="shared" si="13"/>
        <v>3312</v>
      </c>
      <c r="E152" s="172">
        <f t="shared" si="12"/>
        <v>4305.6000000000004</v>
      </c>
      <c r="F152" s="171">
        <v>0.3</v>
      </c>
      <c r="G152" s="171"/>
      <c r="H152" s="172"/>
      <c r="I152" s="172">
        <f t="shared" si="14"/>
        <v>5290</v>
      </c>
    </row>
    <row r="153" spans="1:10" ht="21.75" customHeight="1" x14ac:dyDescent="0.2">
      <c r="A153" s="123" t="s">
        <v>146</v>
      </c>
      <c r="B153" s="140"/>
      <c r="D153" s="170"/>
      <c r="E153" s="172"/>
      <c r="F153" s="171"/>
      <c r="G153" s="171"/>
      <c r="H153" s="172"/>
      <c r="I153" s="172"/>
    </row>
    <row r="154" spans="1:10" ht="33" customHeight="1" x14ac:dyDescent="0.2">
      <c r="A154" s="121" t="s">
        <v>141</v>
      </c>
      <c r="B154" s="140"/>
      <c r="D154" s="170"/>
      <c r="E154" s="172"/>
      <c r="F154" s="171"/>
      <c r="G154" s="171"/>
      <c r="H154" s="172"/>
      <c r="I154" s="172"/>
    </row>
    <row r="155" spans="1:10" ht="20.25" customHeight="1" x14ac:dyDescent="0.2">
      <c r="A155" s="122" t="s">
        <v>147</v>
      </c>
      <c r="B155" s="140">
        <v>228</v>
      </c>
      <c r="D155" s="170">
        <f t="shared" si="13"/>
        <v>32832</v>
      </c>
      <c r="E155" s="172">
        <f t="shared" si="12"/>
        <v>42681.599999999999</v>
      </c>
      <c r="F155" s="171">
        <v>0.3</v>
      </c>
      <c r="G155" s="171"/>
      <c r="H155" s="172"/>
      <c r="I155" s="172">
        <f t="shared" si="14"/>
        <v>52440</v>
      </c>
    </row>
    <row r="156" spans="1:10" ht="48.75" customHeight="1" x14ac:dyDescent="0.2">
      <c r="A156" s="120" t="s">
        <v>148</v>
      </c>
      <c r="B156" s="140">
        <v>57</v>
      </c>
      <c r="D156" s="170">
        <f>+$C$26*B156</f>
        <v>8208</v>
      </c>
      <c r="E156" s="172">
        <f t="shared" si="12"/>
        <v>10670.4</v>
      </c>
      <c r="F156" s="171">
        <v>0.3</v>
      </c>
      <c r="G156" s="171"/>
      <c r="H156" s="172"/>
      <c r="I156" s="172">
        <f t="shared" si="14"/>
        <v>13110</v>
      </c>
    </row>
    <row r="157" spans="1:10" ht="23.25" customHeight="1" x14ac:dyDescent="0.2">
      <c r="A157" s="123" t="s">
        <v>149</v>
      </c>
      <c r="B157" s="140"/>
      <c r="D157" s="170"/>
      <c r="E157" s="172"/>
      <c r="H157" s="172"/>
      <c r="I157" s="172"/>
    </row>
    <row r="158" spans="1:10" ht="30.75" customHeight="1" x14ac:dyDescent="0.2">
      <c r="A158" s="120" t="s">
        <v>184</v>
      </c>
      <c r="B158" s="140">
        <v>400</v>
      </c>
      <c r="D158" s="170">
        <f t="shared" ref="D158:D159" si="15">+$C$26*B158</f>
        <v>57600</v>
      </c>
      <c r="E158" s="172">
        <f t="shared" si="12"/>
        <v>74880</v>
      </c>
      <c r="F158" s="171">
        <v>0.3</v>
      </c>
      <c r="G158" s="171"/>
      <c r="H158" s="172"/>
      <c r="I158" s="172">
        <f t="shared" si="14"/>
        <v>92000</v>
      </c>
    </row>
    <row r="159" spans="1:10" ht="40.5" customHeight="1" x14ac:dyDescent="0.2">
      <c r="A159" s="125" t="s">
        <v>185</v>
      </c>
      <c r="B159" s="140">
        <v>100</v>
      </c>
      <c r="D159" s="170">
        <f t="shared" si="15"/>
        <v>14400</v>
      </c>
      <c r="E159" s="172">
        <f t="shared" si="12"/>
        <v>18720</v>
      </c>
      <c r="F159" s="171">
        <v>0.3</v>
      </c>
      <c r="G159" s="171"/>
      <c r="H159" s="172"/>
      <c r="I159" s="172">
        <f t="shared" si="14"/>
        <v>23000</v>
      </c>
    </row>
    <row r="160" spans="1:10" ht="11.25" customHeight="1" x14ac:dyDescent="0.2">
      <c r="A160" s="126"/>
      <c r="B160" s="141"/>
      <c r="D160" s="170"/>
      <c r="E160" s="172"/>
      <c r="F160" s="171"/>
      <c r="G160" s="171"/>
      <c r="H160" s="172"/>
      <c r="I160" s="172"/>
    </row>
    <row r="161" spans="1:9" x14ac:dyDescent="0.2">
      <c r="E161" s="172"/>
      <c r="F161" s="171"/>
      <c r="G161" s="171"/>
      <c r="H161" s="172"/>
      <c r="I161" s="172"/>
    </row>
    <row r="162" spans="1:9" x14ac:dyDescent="0.2">
      <c r="E162" s="172"/>
      <c r="F162" s="171"/>
      <c r="G162" s="171"/>
      <c r="H162" s="172"/>
      <c r="I162" s="172"/>
    </row>
    <row r="163" spans="1:9" ht="15" customHeight="1" x14ac:dyDescent="0.2">
      <c r="A163" t="s">
        <v>186</v>
      </c>
      <c r="E163" s="172"/>
      <c r="F163" s="171"/>
      <c r="G163" s="171"/>
      <c r="H163" s="172"/>
      <c r="I163" s="172"/>
    </row>
    <row r="164" spans="1:9" ht="15" customHeight="1" x14ac:dyDescent="0.2">
      <c r="A164" t="s">
        <v>187</v>
      </c>
      <c r="E164" s="172"/>
      <c r="F164" s="171"/>
      <c r="G164" s="171"/>
      <c r="H164" s="172"/>
      <c r="I164" s="172"/>
    </row>
    <row r="165" spans="1:9" ht="15" customHeight="1" x14ac:dyDescent="0.2">
      <c r="A165" t="s">
        <v>188</v>
      </c>
      <c r="E165" s="172"/>
      <c r="F165" s="171"/>
      <c r="G165" s="171"/>
      <c r="H165" s="172"/>
      <c r="I165" s="172"/>
    </row>
    <row r="166" spans="1:9" ht="15" customHeight="1" x14ac:dyDescent="0.2">
      <c r="A166" t="s">
        <v>189</v>
      </c>
      <c r="E166" s="172"/>
      <c r="F166" s="171"/>
      <c r="G166" s="171"/>
      <c r="H166" s="172"/>
      <c r="I166" s="172"/>
    </row>
    <row r="167" spans="1:9" ht="15" customHeight="1" x14ac:dyDescent="0.2">
      <c r="A167" t="s">
        <v>190</v>
      </c>
      <c r="E167" s="172"/>
      <c r="F167" s="171"/>
      <c r="G167" s="171"/>
      <c r="H167" s="172"/>
      <c r="I167" s="172"/>
    </row>
    <row r="168" spans="1:9" x14ac:dyDescent="0.2">
      <c r="E168" s="172"/>
      <c r="F168" s="171"/>
      <c r="G168" s="171"/>
      <c r="H168" s="172"/>
      <c r="I168" s="172"/>
    </row>
    <row r="169" spans="1:9" x14ac:dyDescent="0.2">
      <c r="A169" s="127"/>
      <c r="B169" s="233" t="s">
        <v>191</v>
      </c>
      <c r="C169" s="234"/>
      <c r="E169" s="172"/>
      <c r="F169" s="171"/>
      <c r="G169" s="171"/>
      <c r="H169" s="172"/>
      <c r="I169" s="172"/>
    </row>
    <row r="170" spans="1:9" ht="17.25" customHeight="1" x14ac:dyDescent="0.2">
      <c r="A170" s="128" t="s">
        <v>192</v>
      </c>
      <c r="B170" s="142" t="s">
        <v>193</v>
      </c>
      <c r="C170" s="129" t="s">
        <v>194</v>
      </c>
      <c r="E170" s="172"/>
      <c r="F170" s="171"/>
      <c r="G170" s="171"/>
      <c r="H170" s="172"/>
      <c r="I170" s="172"/>
    </row>
    <row r="171" spans="1:9" ht="20.100000000000001" customHeight="1" x14ac:dyDescent="0.2">
      <c r="A171" s="130" t="s">
        <v>195</v>
      </c>
      <c r="B171" s="143">
        <v>0.2</v>
      </c>
      <c r="C171" s="131">
        <v>1</v>
      </c>
      <c r="E171" s="172"/>
      <c r="F171" s="171"/>
      <c r="G171" s="171"/>
      <c r="H171" s="172"/>
      <c r="I171" s="172"/>
    </row>
    <row r="172" spans="1:9" ht="20.100000000000001" customHeight="1" x14ac:dyDescent="0.2">
      <c r="A172" s="130" t="s">
        <v>196</v>
      </c>
      <c r="B172" s="143">
        <v>0.25</v>
      </c>
      <c r="C172" s="131">
        <v>1.5</v>
      </c>
      <c r="E172" s="172"/>
      <c r="F172" s="171"/>
      <c r="G172" s="171"/>
      <c r="H172" s="172"/>
      <c r="I172" s="172"/>
    </row>
    <row r="173" spans="1:9" ht="20.100000000000001" customHeight="1" x14ac:dyDescent="0.2">
      <c r="A173" s="130" t="s">
        <v>197</v>
      </c>
      <c r="B173" s="143"/>
      <c r="C173" s="131"/>
      <c r="E173" s="172"/>
      <c r="F173" s="171"/>
      <c r="G173" s="171"/>
      <c r="H173" s="172"/>
      <c r="I173" s="172"/>
    </row>
    <row r="174" spans="1:9" ht="20.100000000000001" customHeight="1" x14ac:dyDescent="0.2">
      <c r="A174" s="132" t="s">
        <v>198</v>
      </c>
      <c r="B174" s="143">
        <v>1</v>
      </c>
      <c r="C174" s="131">
        <v>3</v>
      </c>
      <c r="E174" s="172"/>
      <c r="F174" s="171"/>
      <c r="G174" s="171"/>
      <c r="H174" s="172"/>
      <c r="I174" s="172"/>
    </row>
    <row r="175" spans="1:9" ht="20.100000000000001" customHeight="1" x14ac:dyDescent="0.2">
      <c r="A175" s="133" t="s">
        <v>199</v>
      </c>
      <c r="B175" s="144">
        <v>0.2</v>
      </c>
      <c r="C175" s="126">
        <v>1</v>
      </c>
      <c r="E175" s="172"/>
      <c r="F175" s="171"/>
      <c r="G175" s="171"/>
      <c r="H175" s="172"/>
      <c r="I175" s="172"/>
    </row>
    <row r="176" spans="1:9" x14ac:dyDescent="0.2">
      <c r="E176" s="172"/>
      <c r="F176" s="171"/>
      <c r="G176" s="171"/>
      <c r="H176" s="172"/>
      <c r="I176" s="172"/>
    </row>
    <row r="177" spans="1:10" x14ac:dyDescent="0.2">
      <c r="E177" s="172"/>
      <c r="F177" s="171"/>
      <c r="G177" s="171"/>
      <c r="H177" s="172"/>
      <c r="I177" s="172"/>
    </row>
    <row r="178" spans="1:10" ht="26.25" customHeight="1" x14ac:dyDescent="0.2">
      <c r="A178" s="19" t="s">
        <v>200</v>
      </c>
      <c r="E178" s="172"/>
      <c r="F178" s="171"/>
      <c r="G178" s="171"/>
      <c r="H178" s="172"/>
      <c r="I178" s="172"/>
    </row>
    <row r="179" spans="1:10" ht="15" customHeight="1" x14ac:dyDescent="0.2">
      <c r="A179" t="s">
        <v>201</v>
      </c>
      <c r="E179" s="172"/>
      <c r="F179" s="171"/>
      <c r="G179" s="171"/>
      <c r="H179" s="172"/>
      <c r="I179" s="172"/>
    </row>
    <row r="180" spans="1:10" ht="15" customHeight="1" x14ac:dyDescent="0.2">
      <c r="A180" t="s">
        <v>202</v>
      </c>
      <c r="E180" s="172"/>
      <c r="F180" s="171"/>
      <c r="G180" s="171"/>
      <c r="H180" s="172"/>
      <c r="I180" s="172"/>
    </row>
    <row r="181" spans="1:10" ht="15" customHeight="1" x14ac:dyDescent="0.2">
      <c r="A181" t="s">
        <v>203</v>
      </c>
      <c r="E181" s="172"/>
      <c r="F181" s="171"/>
      <c r="G181" s="171"/>
      <c r="H181" s="172"/>
      <c r="I181" s="172"/>
    </row>
    <row r="182" spans="1:10" ht="15" customHeight="1" x14ac:dyDescent="0.2">
      <c r="A182" t="s">
        <v>204</v>
      </c>
      <c r="E182" s="172"/>
      <c r="F182" s="171"/>
      <c r="G182" s="171"/>
      <c r="H182" s="172"/>
      <c r="I182" s="172"/>
    </row>
    <row r="183" spans="1:10" ht="15" customHeight="1" x14ac:dyDescent="0.2">
      <c r="A183" t="s">
        <v>205</v>
      </c>
      <c r="E183" s="172"/>
      <c r="F183" s="171"/>
      <c r="G183" s="171"/>
      <c r="H183" s="172"/>
      <c r="I183" s="172"/>
    </row>
    <row r="184" spans="1:10" ht="21" customHeight="1" x14ac:dyDescent="0.3">
      <c r="D184" s="225" t="s">
        <v>212</v>
      </c>
      <c r="E184" s="225"/>
      <c r="F184" s="225"/>
      <c r="G184" s="171"/>
      <c r="H184" s="226" t="s">
        <v>213</v>
      </c>
      <c r="I184" s="226"/>
      <c r="J184" s="226"/>
    </row>
    <row r="185" spans="1:10" ht="18" x14ac:dyDescent="0.2">
      <c r="D185" s="175">
        <v>2018</v>
      </c>
      <c r="E185" s="227">
        <v>2019</v>
      </c>
      <c r="F185" s="227"/>
      <c r="G185" s="175"/>
      <c r="H185" s="227" t="s">
        <v>209</v>
      </c>
      <c r="I185" s="227"/>
      <c r="J185" s="227"/>
    </row>
    <row r="186" spans="1:10" ht="38.25" x14ac:dyDescent="0.25">
      <c r="A186" s="70"/>
      <c r="B186" s="118" t="s">
        <v>117</v>
      </c>
      <c r="D186" s="174" t="s">
        <v>206</v>
      </c>
      <c r="E186" s="174" t="s">
        <v>207</v>
      </c>
      <c r="F186" s="174" t="s">
        <v>208</v>
      </c>
      <c r="G186" s="174"/>
      <c r="H186" s="174"/>
      <c r="I186" s="174" t="s">
        <v>210</v>
      </c>
      <c r="J186" s="174"/>
    </row>
    <row r="187" spans="1:10" ht="30" customHeight="1" x14ac:dyDescent="0.2">
      <c r="A187" s="119" t="s">
        <v>140</v>
      </c>
      <c r="B187" s="139"/>
      <c r="D187" s="170"/>
      <c r="E187" s="172"/>
      <c r="F187" s="171"/>
      <c r="G187" s="171"/>
      <c r="H187" s="172"/>
      <c r="I187" s="172"/>
    </row>
    <row r="188" spans="1:10" ht="33" customHeight="1" x14ac:dyDescent="0.2">
      <c r="A188" s="120" t="s">
        <v>141</v>
      </c>
      <c r="B188" s="140">
        <v>57</v>
      </c>
      <c r="D188" s="170">
        <f>+$C$26*B188</f>
        <v>8208</v>
      </c>
      <c r="E188" s="172">
        <f t="shared" ref="E188:E197" si="16">D188*(1+F188)</f>
        <v>10670.4</v>
      </c>
      <c r="F188" s="171">
        <v>0.3</v>
      </c>
      <c r="G188" s="171"/>
      <c r="H188" s="172"/>
      <c r="I188" s="172">
        <f>$H$26*B188</f>
        <v>13110</v>
      </c>
    </row>
    <row r="189" spans="1:10" ht="21.75" customHeight="1" x14ac:dyDescent="0.2">
      <c r="A189" s="121" t="s">
        <v>142</v>
      </c>
      <c r="B189" s="140"/>
      <c r="D189" s="170"/>
      <c r="E189" s="172"/>
      <c r="F189" s="171"/>
      <c r="G189" s="171"/>
      <c r="H189" s="172"/>
      <c r="I189" s="172"/>
    </row>
    <row r="190" spans="1:10" ht="30.75" customHeight="1" x14ac:dyDescent="0.2">
      <c r="A190" s="120" t="s">
        <v>143</v>
      </c>
      <c r="B190" s="140"/>
      <c r="D190" s="170"/>
      <c r="E190" s="172"/>
      <c r="F190" s="171"/>
      <c r="G190" s="171"/>
      <c r="H190" s="172"/>
      <c r="I190" s="172"/>
    </row>
    <row r="191" spans="1:10" ht="15.75" customHeight="1" x14ac:dyDescent="0.2">
      <c r="A191" s="122" t="s">
        <v>144</v>
      </c>
      <c r="B191" s="140">
        <v>11</v>
      </c>
      <c r="D191" s="170">
        <f t="shared" ref="D191:D195" si="17">+$C$26*B191</f>
        <v>1584</v>
      </c>
      <c r="E191" s="172">
        <f t="shared" si="16"/>
        <v>2059.2000000000003</v>
      </c>
      <c r="F191" s="171">
        <v>0.3</v>
      </c>
      <c r="G191" s="171"/>
      <c r="H191" s="172"/>
      <c r="I191" s="172">
        <f t="shared" ref="I191:I197" si="18">$H$26*B191</f>
        <v>2530</v>
      </c>
    </row>
    <row r="192" spans="1:10" ht="19.5" customHeight="1" x14ac:dyDescent="0.2">
      <c r="A192" s="122" t="s">
        <v>145</v>
      </c>
      <c r="B192" s="140">
        <v>23</v>
      </c>
      <c r="D192" s="170">
        <f t="shared" si="17"/>
        <v>3312</v>
      </c>
      <c r="E192" s="172">
        <f t="shared" si="16"/>
        <v>4305.6000000000004</v>
      </c>
      <c r="F192" s="171">
        <v>0.3</v>
      </c>
      <c r="G192" s="171"/>
      <c r="H192" s="172"/>
      <c r="I192" s="172">
        <f t="shared" si="18"/>
        <v>5290</v>
      </c>
    </row>
    <row r="193" spans="1:9" ht="18.75" customHeight="1" x14ac:dyDescent="0.2">
      <c r="A193" s="123" t="s">
        <v>146</v>
      </c>
      <c r="B193" s="140"/>
      <c r="D193" s="170"/>
      <c r="E193" s="172"/>
      <c r="F193" s="171"/>
      <c r="G193" s="171"/>
      <c r="H193" s="172"/>
      <c r="I193" s="172"/>
    </row>
    <row r="194" spans="1:9" ht="36" customHeight="1" x14ac:dyDescent="0.2">
      <c r="A194" s="121" t="s">
        <v>141</v>
      </c>
      <c r="B194" s="140"/>
      <c r="D194" s="170"/>
      <c r="E194" s="172"/>
      <c r="F194" s="171"/>
      <c r="G194" s="171"/>
      <c r="H194" s="172"/>
      <c r="I194" s="172"/>
    </row>
    <row r="195" spans="1:9" ht="18" customHeight="1" x14ac:dyDescent="0.2">
      <c r="A195" s="122" t="s">
        <v>147</v>
      </c>
      <c r="B195" s="140">
        <v>228</v>
      </c>
      <c r="D195" s="170">
        <f t="shared" si="17"/>
        <v>32832</v>
      </c>
      <c r="E195" s="172">
        <f>D195*(1+F195)</f>
        <v>42681.599999999999</v>
      </c>
      <c r="F195" s="171">
        <v>0.3</v>
      </c>
      <c r="G195" s="171"/>
      <c r="H195" s="172"/>
      <c r="I195" s="172">
        <f t="shared" si="18"/>
        <v>52440</v>
      </c>
    </row>
    <row r="196" spans="1:9" ht="45" customHeight="1" x14ac:dyDescent="0.2">
      <c r="A196" s="120" t="s">
        <v>148</v>
      </c>
      <c r="B196" s="140">
        <v>57</v>
      </c>
      <c r="D196" s="170">
        <f>+$C$26*B196</f>
        <v>8208</v>
      </c>
      <c r="E196" s="172">
        <f t="shared" si="16"/>
        <v>10670.4</v>
      </c>
      <c r="F196" s="171">
        <v>0.3</v>
      </c>
      <c r="G196" s="171"/>
      <c r="H196" s="172"/>
      <c r="I196" s="172">
        <f t="shared" si="18"/>
        <v>13110</v>
      </c>
    </row>
    <row r="197" spans="1:9" ht="21.75" customHeight="1" x14ac:dyDescent="0.2">
      <c r="A197" s="124" t="s">
        <v>149</v>
      </c>
      <c r="B197" s="141">
        <v>100</v>
      </c>
      <c r="D197" s="170">
        <f>+$C$26*B197</f>
        <v>14400</v>
      </c>
      <c r="E197" s="172">
        <f t="shared" si="16"/>
        <v>18720</v>
      </c>
      <c r="F197" s="171">
        <v>0.3</v>
      </c>
      <c r="G197" s="171"/>
      <c r="H197" s="172"/>
      <c r="I197" s="172">
        <f t="shared" si="18"/>
        <v>23000</v>
      </c>
    </row>
    <row r="198" spans="1:9" x14ac:dyDescent="0.2">
      <c r="D198" s="170"/>
      <c r="H198" s="172"/>
      <c r="I198" s="172"/>
    </row>
    <row r="199" spans="1:9" ht="15.75" x14ac:dyDescent="0.25">
      <c r="A199" s="236" t="s">
        <v>219</v>
      </c>
      <c r="B199" s="101"/>
      <c r="D199" s="170"/>
      <c r="H199" s="172"/>
      <c r="I199" s="172"/>
    </row>
    <row r="200" spans="1:9" ht="15.75" x14ac:dyDescent="0.25">
      <c r="A200" s="236"/>
      <c r="B200" s="101"/>
      <c r="H200" s="172"/>
      <c r="I200" s="172"/>
    </row>
    <row r="201" spans="1:9" ht="15.75" x14ac:dyDescent="0.25">
      <c r="A201" s="235" t="s">
        <v>217</v>
      </c>
      <c r="B201" s="238" t="s">
        <v>220</v>
      </c>
      <c r="H201" s="172"/>
      <c r="I201" s="172"/>
    </row>
    <row r="202" spans="1:9" ht="15.75" x14ac:dyDescent="0.25">
      <c r="A202" s="237" t="s">
        <v>218</v>
      </c>
      <c r="B202" s="239" t="s">
        <v>220</v>
      </c>
      <c r="H202" s="172"/>
      <c r="I202" s="172"/>
    </row>
    <row r="203" spans="1:9" x14ac:dyDescent="0.2">
      <c r="H203" s="172"/>
      <c r="I203" s="172"/>
    </row>
    <row r="204" spans="1:9" x14ac:dyDescent="0.2">
      <c r="H204" s="172"/>
      <c r="I204" s="172"/>
    </row>
    <row r="205" spans="1:9" x14ac:dyDescent="0.2">
      <c r="H205" s="172"/>
      <c r="I205" s="172"/>
    </row>
    <row r="206" spans="1:9" x14ac:dyDescent="0.2">
      <c r="H206" s="172"/>
      <c r="I206" s="172"/>
    </row>
    <row r="207" spans="1:9" x14ac:dyDescent="0.2">
      <c r="H207" s="172"/>
      <c r="I207" s="172"/>
    </row>
    <row r="208" spans="1:9" x14ac:dyDescent="0.2">
      <c r="H208" s="172"/>
      <c r="I208" s="172"/>
    </row>
    <row r="209" spans="8:9" x14ac:dyDescent="0.2">
      <c r="H209" s="172"/>
      <c r="I209" s="172"/>
    </row>
    <row r="210" spans="8:9" x14ac:dyDescent="0.2">
      <c r="H210" s="172"/>
      <c r="I210" s="172"/>
    </row>
    <row r="211" spans="8:9" x14ac:dyDescent="0.2">
      <c r="H211" s="172"/>
      <c r="I211" s="172"/>
    </row>
    <row r="212" spans="8:9" x14ac:dyDescent="0.2">
      <c r="H212" s="172"/>
      <c r="I212" s="172"/>
    </row>
    <row r="213" spans="8:9" x14ac:dyDescent="0.2">
      <c r="H213" s="172"/>
      <c r="I213" s="172"/>
    </row>
    <row r="214" spans="8:9" x14ac:dyDescent="0.2">
      <c r="H214" s="172"/>
      <c r="I214" s="172"/>
    </row>
    <row r="215" spans="8:9" x14ac:dyDescent="0.2">
      <c r="H215" s="172"/>
      <c r="I215" s="172"/>
    </row>
    <row r="216" spans="8:9" x14ac:dyDescent="0.2">
      <c r="H216" s="172"/>
      <c r="I216" s="172"/>
    </row>
    <row r="217" spans="8:9" x14ac:dyDescent="0.2">
      <c r="H217" s="172"/>
      <c r="I217" s="172"/>
    </row>
    <row r="218" spans="8:9" x14ac:dyDescent="0.2">
      <c r="H218" s="172"/>
      <c r="I218" s="172"/>
    </row>
    <row r="219" spans="8:9" x14ac:dyDescent="0.2">
      <c r="H219" s="172"/>
      <c r="I219" s="172"/>
    </row>
    <row r="220" spans="8:9" x14ac:dyDescent="0.2">
      <c r="H220" s="172"/>
      <c r="I220" s="172"/>
    </row>
    <row r="221" spans="8:9" x14ac:dyDescent="0.2">
      <c r="H221" s="172"/>
      <c r="I221" s="172"/>
    </row>
    <row r="222" spans="8:9" x14ac:dyDescent="0.2">
      <c r="H222" s="172"/>
      <c r="I222" s="172"/>
    </row>
    <row r="223" spans="8:9" x14ac:dyDescent="0.2">
      <c r="H223" s="172"/>
      <c r="I223" s="172"/>
    </row>
    <row r="224" spans="8:9" x14ac:dyDescent="0.2">
      <c r="H224" s="172"/>
      <c r="I224" s="172"/>
    </row>
    <row r="225" spans="8:9" x14ac:dyDescent="0.2">
      <c r="H225" s="172"/>
      <c r="I225" s="172"/>
    </row>
    <row r="226" spans="8:9" x14ac:dyDescent="0.2">
      <c r="H226" s="172"/>
      <c r="I226" s="172"/>
    </row>
    <row r="227" spans="8:9" x14ac:dyDescent="0.2">
      <c r="H227" s="172"/>
      <c r="I227" s="172"/>
    </row>
    <row r="228" spans="8:9" x14ac:dyDescent="0.2">
      <c r="H228" s="172"/>
      <c r="I228" s="172"/>
    </row>
    <row r="229" spans="8:9" x14ac:dyDescent="0.2">
      <c r="H229" s="172"/>
      <c r="I229" s="172"/>
    </row>
    <row r="230" spans="8:9" x14ac:dyDescent="0.2">
      <c r="H230" s="172"/>
      <c r="I230" s="172"/>
    </row>
    <row r="231" spans="8:9" x14ac:dyDescent="0.2">
      <c r="H231" s="172"/>
      <c r="I231" s="172"/>
    </row>
    <row r="232" spans="8:9" x14ac:dyDescent="0.2">
      <c r="H232" s="172"/>
      <c r="I232" s="172"/>
    </row>
    <row r="233" spans="8:9" x14ac:dyDescent="0.2">
      <c r="H233" s="172"/>
      <c r="I233" s="172"/>
    </row>
    <row r="234" spans="8:9" x14ac:dyDescent="0.2">
      <c r="H234" s="172"/>
      <c r="I234" s="172"/>
    </row>
    <row r="1044546" spans="1:1" x14ac:dyDescent="0.2">
      <c r="A1044546">
        <v>77</v>
      </c>
    </row>
  </sheetData>
  <mergeCells count="33">
    <mergeCell ref="H185:J185"/>
    <mergeCell ref="D43:F43"/>
    <mergeCell ref="D68:F68"/>
    <mergeCell ref="D95:F95"/>
    <mergeCell ref="D118:F118"/>
    <mergeCell ref="D144:F144"/>
    <mergeCell ref="D184:F184"/>
    <mergeCell ref="E185:F185"/>
    <mergeCell ref="H44:J44"/>
    <mergeCell ref="H68:J68"/>
    <mergeCell ref="H69:J69"/>
    <mergeCell ref="H95:J95"/>
    <mergeCell ref="H96:J96"/>
    <mergeCell ref="H118:J118"/>
    <mergeCell ref="C23:F23"/>
    <mergeCell ref="H23:J23"/>
    <mergeCell ref="H43:J43"/>
    <mergeCell ref="H145:J145"/>
    <mergeCell ref="H184:J184"/>
    <mergeCell ref="C28:D28"/>
    <mergeCell ref="E28:F28"/>
    <mergeCell ref="H28:J28"/>
    <mergeCell ref="H119:J119"/>
    <mergeCell ref="H144:J144"/>
    <mergeCell ref="B169:C169"/>
    <mergeCell ref="E24:F24"/>
    <mergeCell ref="E44:F44"/>
    <mergeCell ref="E69:F69"/>
    <mergeCell ref="E96:F96"/>
    <mergeCell ref="E119:F119"/>
    <mergeCell ref="E145:F145"/>
    <mergeCell ref="H24:J24"/>
    <mergeCell ref="C24:D24"/>
  </mergeCells>
  <pageMargins left="0.7" right="0.7" top="0.75" bottom="0.75" header="0.3" footer="0.3"/>
  <pageSetup paperSize="9" scale="49" fitToHeight="0" orientation="landscape" r:id="rId1"/>
  <rowBreaks count="6" manualBreakCount="6">
    <brk id="27" max="16383" man="1"/>
    <brk id="58" max="16383" man="1"/>
    <brk id="93" max="16383" man="1"/>
    <brk id="134" max="16383" man="1"/>
    <brk id="177" max="16383" man="1"/>
    <brk id="2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Honorarios Contador Público</vt:lpstr>
      <vt:lpstr>escala area contable-auditoria</vt:lpstr>
      <vt:lpstr>Escala de certif para la UIF</vt:lpstr>
      <vt:lpstr>Honorarios Lic en Economía</vt:lpstr>
      <vt:lpstr>'Escala de certif para la UIF'!Área_de_impresión</vt:lpstr>
      <vt:lpstr>'Honorarios Contador Público'!Área_de_impresión</vt:lpstr>
      <vt:lpstr>'Honorarios Lic en Economía'!Área_de_impresión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Sofia Almonacid</cp:lastModifiedBy>
  <cp:revision/>
  <cp:lastPrinted>2019-05-23T15:09:38Z</cp:lastPrinted>
  <dcterms:created xsi:type="dcterms:W3CDTF">2016-02-22T13:13:08Z</dcterms:created>
  <dcterms:modified xsi:type="dcterms:W3CDTF">2019-05-23T15:12:02Z</dcterms:modified>
  <cp:category/>
  <cp:contentStatus/>
</cp:coreProperties>
</file>